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390" windowHeight="8670" tabRatio="370"/>
  </bookViews>
  <sheets>
    <sheet name="ΤΕΧΝΙΚΟ ΠΡΟΓΡΑΜΜΑ 2025" sheetId="3" r:id="rId1"/>
  </sheets>
  <definedNames>
    <definedName name="_xlnm._FilterDatabase" localSheetId="0" hidden="1">'ΤΕΧΝΙΚΟ ΠΡΟΓΡΑΜΜΑ 2025'!$A$3:$R$72</definedName>
    <definedName name="OLE_LINK1" localSheetId="0">'ΤΕΧΝΙΚΟ ΠΡΟΓΡΑΜΜΑ 2025'!#REF!</definedName>
    <definedName name="_xlnm.Print_Area" localSheetId="0">'ΤΕΧΝΙΚΟ ΠΡΟΓΡΑΜΜΑ 2025'!$A$1:$R$85</definedName>
    <definedName name="_xlnm.Print_Titles" localSheetId="0">'ΤΕΧΝΙΚΟ ΠΡΟΓΡΑΜΜΑ 2025'!$3:$3</definedName>
  </definedNames>
  <calcPr calcId="125725"/>
</workbook>
</file>

<file path=xl/calcChain.xml><?xml version="1.0" encoding="utf-8"?>
<calcChain xmlns="http://schemas.openxmlformats.org/spreadsheetml/2006/main">
  <c r="R67" i="3"/>
  <c r="R74"/>
  <c r="R75"/>
  <c r="R76"/>
  <c r="R77"/>
  <c r="R78"/>
  <c r="R79"/>
  <c r="R80"/>
  <c r="R81"/>
  <c r="R82"/>
  <c r="R83"/>
  <c r="R36"/>
  <c r="R37"/>
  <c r="R38"/>
  <c r="R39"/>
  <c r="R40"/>
  <c r="R41"/>
  <c r="R42"/>
  <c r="R35"/>
  <c r="R22"/>
  <c r="R23"/>
  <c r="R24"/>
  <c r="R25"/>
  <c r="R26"/>
  <c r="R27"/>
  <c r="R28"/>
  <c r="R29"/>
  <c r="R30"/>
  <c r="R31"/>
  <c r="R32"/>
  <c r="R21"/>
  <c r="R33" s="1"/>
  <c r="R16"/>
  <c r="R17"/>
  <c r="R18"/>
  <c r="R15"/>
  <c r="R19" s="1"/>
  <c r="R6"/>
  <c r="R13"/>
  <c r="R7"/>
  <c r="R8"/>
  <c r="R9"/>
  <c r="R10"/>
  <c r="R11"/>
  <c r="R12"/>
  <c r="R47"/>
  <c r="J84"/>
  <c r="K84"/>
  <c r="L84"/>
  <c r="M84"/>
  <c r="N84"/>
  <c r="O84"/>
  <c r="P84"/>
  <c r="Q84"/>
  <c r="I84"/>
  <c r="J68"/>
  <c r="K68"/>
  <c r="L68"/>
  <c r="M68"/>
  <c r="N68"/>
  <c r="O68"/>
  <c r="P68"/>
  <c r="Q68"/>
  <c r="I68"/>
  <c r="I85" s="1"/>
  <c r="J48"/>
  <c r="K48"/>
  <c r="L48"/>
  <c r="L49" s="1"/>
  <c r="M48"/>
  <c r="M49" s="1"/>
  <c r="N48"/>
  <c r="O48"/>
  <c r="O49" s="1"/>
  <c r="O85" s="1"/>
  <c r="P48"/>
  <c r="P49" s="1"/>
  <c r="P85" s="1"/>
  <c r="Q48"/>
  <c r="I48"/>
  <c r="J43"/>
  <c r="K43"/>
  <c r="K49" s="1"/>
  <c r="L43"/>
  <c r="M43"/>
  <c r="N43"/>
  <c r="O43"/>
  <c r="P43"/>
  <c r="Q43"/>
  <c r="Q49" s="1"/>
  <c r="Q85" s="1"/>
  <c r="I43"/>
  <c r="I49"/>
  <c r="J33"/>
  <c r="K33"/>
  <c r="L33"/>
  <c r="M33"/>
  <c r="N33"/>
  <c r="O33"/>
  <c r="P33"/>
  <c r="Q33"/>
  <c r="I33"/>
  <c r="J19"/>
  <c r="K19"/>
  <c r="L19"/>
  <c r="M19"/>
  <c r="N19"/>
  <c r="O19"/>
  <c r="P19"/>
  <c r="Q19"/>
  <c r="I19"/>
  <c r="J13"/>
  <c r="K13"/>
  <c r="L13"/>
  <c r="M13"/>
  <c r="N13"/>
  <c r="O13"/>
  <c r="P13"/>
  <c r="Q13"/>
  <c r="I13"/>
  <c r="R46"/>
  <c r="R73"/>
  <c r="R64"/>
  <c r="R65"/>
  <c r="R63"/>
  <c r="R56"/>
  <c r="R72"/>
  <c r="R71"/>
  <c r="R84"/>
  <c r="R70"/>
  <c r="R62"/>
  <c r="R61"/>
  <c r="R60"/>
  <c r="R59"/>
  <c r="R58"/>
  <c r="R57"/>
  <c r="R55"/>
  <c r="R54"/>
  <c r="R53"/>
  <c r="R52"/>
  <c r="R51"/>
  <c r="R68" s="1"/>
  <c r="R66"/>
  <c r="R5"/>
  <c r="R45"/>
  <c r="R48" s="1"/>
  <c r="R43"/>
  <c r="J49"/>
  <c r="J85"/>
  <c r="N49"/>
  <c r="N85" s="1"/>
  <c r="U49" l="1"/>
  <c r="L85"/>
  <c r="T49"/>
  <c r="K85"/>
  <c r="S49"/>
  <c r="R49"/>
  <c r="R85" s="1"/>
  <c r="M85"/>
</calcChain>
</file>

<file path=xl/sharedStrings.xml><?xml version="1.0" encoding="utf-8"?>
<sst xmlns="http://schemas.openxmlformats.org/spreadsheetml/2006/main" count="343" uniqueCount="196">
  <si>
    <t>Α/Α</t>
  </si>
  <si>
    <t>Κ.Α.Ε.</t>
  </si>
  <si>
    <t xml:space="preserve">Περιγραφή Έργων- Δράσεων </t>
  </si>
  <si>
    <t xml:space="preserve">Υπηρεσία Υλοποίησης </t>
  </si>
  <si>
    <t xml:space="preserve">Προϋπολογισμός         Δαπανών </t>
  </si>
  <si>
    <t>Είδος Δράσης</t>
  </si>
  <si>
    <t>ΠΟΛΥΕΤΕΙΣ ΔΑΠΑΝΕΣ</t>
  </si>
  <si>
    <t>ΙΔΙΟΙ   ΠΟΡΟΙ</t>
  </si>
  <si>
    <t>ΣΑΤΑ</t>
  </si>
  <si>
    <t>ΣΑΤΑ ΣΧΟΛΕΙΩΝ</t>
  </si>
  <si>
    <t>ΥΠΕΚΑ ΠΡΑΣΙΝΟ ΤΑΜΕΙΟ</t>
  </si>
  <si>
    <t>ΕΙΣΦΟΡΑ ΣΕ ΧΡΗΜΑ</t>
  </si>
  <si>
    <t>ΤΕΧΝΙΚΗ ΥΠΗΡΕΣΙΑ</t>
  </si>
  <si>
    <t>ΜΕΛΕΤΗ</t>
  </si>
  <si>
    <t>ΕΡΓΟ</t>
  </si>
  <si>
    <t>ΠΟΛΙΤΙΚΗ ΠΡΟΣΤΑΣΙΑ</t>
  </si>
  <si>
    <t>ΤΕΧΝΙΚΗ ΥΠΗΡΕΣΙΑ &amp;ΥΠΗΡΕΣΙΑ ΠΡΑΣΙΝΟΥ</t>
  </si>
  <si>
    <t>30.7321.0008</t>
  </si>
  <si>
    <t>30.7331.0004</t>
  </si>
  <si>
    <t>64.7341.0022</t>
  </si>
  <si>
    <t>64.7341.0016</t>
  </si>
  <si>
    <t>30.7331.0002</t>
  </si>
  <si>
    <t>64.7341.0020</t>
  </si>
  <si>
    <t xml:space="preserve">ΤΕΧΝΙΚΗ ΥΠΗΡΕΣΙΑ </t>
  </si>
  <si>
    <t>30.7411.0003</t>
  </si>
  <si>
    <t>30.7332.0008</t>
  </si>
  <si>
    <t>Ενεργειακή αναβάθμιση του Σχολικού Συγκροτήματος 1ου - 2ου Γυμνασίου &amp; 1ου Λυκείου Δ. Κ. Ταύρου του Δήμου Μοσχάτου - Ταύρου</t>
  </si>
  <si>
    <t>Ανάπλαση ιστορικού πολεοδομικού και εμπορικού κέντρου (οδός Μακρυγιάννη) Δ.Κ. Μοσχάτου</t>
  </si>
  <si>
    <t xml:space="preserve">ΤΕΧΝΙΚΗ ΥΠΗΡΕΣΙΑ     </t>
  </si>
  <si>
    <t>Έργα προς ένταξη στην Περιφέρεια Αττικής &amp; άλλα χρηματοδοτούμενα προγράμματα</t>
  </si>
  <si>
    <t>Βιοκλιματική αναβάθμιση του Πάρκου  Ενόπλων Δυνάμεων με ανθεκτικότητα στην κλιματική αλλαγή</t>
  </si>
  <si>
    <t>Σύνολο 1.</t>
  </si>
  <si>
    <t>3   ΣΧΟΛΙΚΑ   ΚΤΙΡΙΑ</t>
  </si>
  <si>
    <t xml:space="preserve">   4. ΥΠΟΔΟΜΕΣ &amp; ΔΙΚΤΥΑ</t>
  </si>
  <si>
    <t>5.   ΑΘΛΗΤΙΣΜΟΣ</t>
  </si>
  <si>
    <t xml:space="preserve">Διάνοιξη νέων οδών στη Δ.Κ. Ταύρου, προς εφαρμογή του ρυμοτομικού σχεδίου (οδός Μακρυγιάννη) </t>
  </si>
  <si>
    <t>Διάνοιξη οδών στη Δ.Κ. Μοσχάτου (Θεσσαλονίκης, Κύπρου, Λευκάδος)</t>
  </si>
  <si>
    <t xml:space="preserve">Σύνολο 2. </t>
  </si>
  <si>
    <t>64.7336.0006</t>
  </si>
  <si>
    <t>64.7336.0004</t>
  </si>
  <si>
    <t>30.7323.0005</t>
  </si>
  <si>
    <t>30.7323.0007</t>
  </si>
  <si>
    <t>Αντικατάσταση  κουφωμάτων αλουμινίου στο κλειστό γυμναστήριο του "ΑΙΟΛΟΥ"</t>
  </si>
  <si>
    <t>30.7331.0014</t>
  </si>
  <si>
    <t>Σύνολο 3</t>
  </si>
  <si>
    <t>Σύνολο 4</t>
  </si>
  <si>
    <t>Σύνολο 5</t>
  </si>
  <si>
    <t>ΑΝΤΑΠΟΔΟΤΙΚΟ ΤΕΛΟΣ</t>
  </si>
  <si>
    <t>Έργα διαμόρφωσης Λεωφόρου Ειρήνης στη Δ.Κ. Ταύρου</t>
  </si>
  <si>
    <t xml:space="preserve">ΣΧΕΔΙΟ  ΕΤΗΣΙΟΥ ΠΡΟΓΡΑΜΜΑΤΟΣ  ΤΗΣ ΔΙΕΥΘΥΝΣΗΣ ΤΕΧΝΙΚΩΝ ΥΠΗΡΕΣΙΩΝ </t>
  </si>
  <si>
    <t>ΠΕΡΙΦΕΡΕΙΑ  ΑΤΤΙΚΗΣ</t>
  </si>
  <si>
    <t>Ανάπλαση - αποκατάσταση οδού Φλέμιγκ στη ΔΚ Μοσχάτου</t>
  </si>
  <si>
    <t xml:space="preserve">Συντήρηση κοινοχρήστων χώρων πέριξ των προσφυγικών κατοικιών στη ΔΚ Ταύρου </t>
  </si>
  <si>
    <t>ΕΣΠΑ  ή ΠΡΟΓΡΑΜΜΑ ΗΛΕΚΤΡΑ</t>
  </si>
  <si>
    <t>30.7333.0016</t>
  </si>
  <si>
    <t>30.7332.0026</t>
  </si>
  <si>
    <t xml:space="preserve"> Ενεργειακή αναβάθμιση  3ου Δημοτικού Σχολείου  Δ.Κ. Ταύρου</t>
  </si>
  <si>
    <t>64.7331.0010</t>
  </si>
  <si>
    <t>ΚΑΠΕ</t>
  </si>
  <si>
    <t>61.7321.0001</t>
  </si>
  <si>
    <t xml:space="preserve">Συντήρηση αποκατάσταση φθορών εγκαταστάσεων σχολικών κτιρίων </t>
  </si>
  <si>
    <t>Πράσινο Ταμείο</t>
  </si>
  <si>
    <t>Ανάπλαση και περιβαλλοντική αναβάθμιση του αστικού χώρου επί της Πλατείας Ηρώων Πολυτεχνείου Μοσχάτου και μετατροπή του σε υπαίθριο πολυχώρο δραστηριοτήτων ανοιχτό για όλους</t>
  </si>
  <si>
    <t>Ανακατασκευή πλατείας Εθνικής Αντίστασης Δ.Ε. Ταύρου</t>
  </si>
  <si>
    <t xml:space="preserve">Διαμόρφωση - αποκατάσταση φθορών πεζοδρομίων </t>
  </si>
  <si>
    <t xml:space="preserve">Αναβάθμιση κτιρίου που στεγάζει την Δημοτική Βιβλιοθήκη και τον 3ο Παιδικό Σταθμό  στη Δ.Κ. Μοσχάτου, με ορθολογική χρήση της ενέργειας </t>
  </si>
  <si>
    <t>Επείγουσες εργασίες για την απόκατάσταση έκτακτων βλαβών σε σχολικά κτίρια</t>
  </si>
  <si>
    <t xml:space="preserve">ΥΠΗΡΕΣΙΑ </t>
  </si>
  <si>
    <t xml:space="preserve">ΠΕΡΙΦΕΡΕΙΑ ΑΤΤΙΚΗΣ  </t>
  </si>
  <si>
    <t xml:space="preserve">Έλεγχος στατικής επάρκειας σχολικών κτιρίων </t>
  </si>
  <si>
    <t xml:space="preserve">Εγκατάσταση ανελκυστήρων σε σχολικά κτίρια </t>
  </si>
  <si>
    <t>ΠΡΟΜΗΘΕΙΑ</t>
  </si>
  <si>
    <t>Ανακαίνιση τουαλετών σχολικών κτιρίων</t>
  </si>
  <si>
    <t>ΥΠΗΡΕΣΙΑ</t>
  </si>
  <si>
    <t>Συντήρηση - επισκευή δημοτικών οδών</t>
  </si>
  <si>
    <t xml:space="preserve">Επέκταση αντιλημμυρικών έργων </t>
  </si>
  <si>
    <t>Ενεργειακή Αναβάθμιση κτιρίου πρώην Δημαρχείου  της Δ.Κ. Ταύρου επί των οδών Πειραιώς και Επταλόφου</t>
  </si>
  <si>
    <t>55.7311.0001</t>
  </si>
  <si>
    <t>64.7333.0002</t>
  </si>
  <si>
    <t>64.7332.0006</t>
  </si>
  <si>
    <t>64.7332.0007</t>
  </si>
  <si>
    <t>30.7135.0023</t>
  </si>
  <si>
    <t>30.6112.0001</t>
  </si>
  <si>
    <t>64.7341.0024</t>
  </si>
  <si>
    <t>30.7334.0015</t>
  </si>
  <si>
    <t>30.7333.0018</t>
  </si>
  <si>
    <t>64.7336.0007</t>
  </si>
  <si>
    <t>Αποκατάσταση βλαβών δημοτικών κτιρίων</t>
  </si>
  <si>
    <t>Εργασίες  υγρομόνωσης σχολικών κτιρίων</t>
  </si>
  <si>
    <t>64.7341.0019</t>
  </si>
  <si>
    <t>Ενεργειακή Αναβάθμιση κτιρίου 1ου Δημοτικού Σχολείου Δ.Κ. Ταύρου</t>
  </si>
  <si>
    <t>ΟΧΕ</t>
  </si>
  <si>
    <t>64.7331.0008</t>
  </si>
  <si>
    <t>Διαμόρφωση ισογείου χώρου και Α' ορόφου στο κτίριο της οδού Τιμοθέου Ευγενικού της Δ.Κ. Ταύρου σε ΚΑΠΗ</t>
  </si>
  <si>
    <t>30.7331.0011</t>
  </si>
  <si>
    <t>Άμεσες εργασίες άρσης επικινδυνότητας σχολικών υποδομών</t>
  </si>
  <si>
    <t>64.7331.0007</t>
  </si>
  <si>
    <t>Αναβάθμιση αύλειου χώρου – εισόδου Λυκείου Δ.Κ. Ταύρου, με ενίσχυση της φύτευσης και της διαπερατότητας των εδαφών, για τη δημιουργία χώρων πρασίνου</t>
  </si>
  <si>
    <t>55.7333.0001</t>
  </si>
  <si>
    <t>Βελτώση οδικής ασφάλειας Δήμου Μοσχάτου - Ταύρου</t>
  </si>
  <si>
    <t>Ταμείο Ανάκαμψης &amp; Ανθεκτικότητας</t>
  </si>
  <si>
    <t>30.7333.0015</t>
  </si>
  <si>
    <t>30.7334.0002</t>
  </si>
  <si>
    <t xml:space="preserve">Ανακατασκευή και συντήρηση κρασπεδορείθρων και πεζοδρομίων διαφόρων οδών </t>
  </si>
  <si>
    <t>30.7326.0015</t>
  </si>
  <si>
    <t>Ανύψωση τοίχου πρανών Ιλισού ποταμού στα πλαίσια δράσεων της Πολιτικής Προστασίας</t>
  </si>
  <si>
    <t>25.7312.0019</t>
  </si>
  <si>
    <t>Κατεπείγουσες εργασίες για την αύξηση – αποκατάσταση της παροχετευτικότητας αγωγών ομβρίων στη Δ.Κ. Μοσχάτου στο πλαίσιο ειδικής κινητοποίησης Πολιτικής Προστασίας</t>
  </si>
  <si>
    <t>Εφαρμογή ενεργειακών τεχνολογιων στο Κλειστό Γυμναστήριο της Δ.Κ.  Μοσχάτου</t>
  </si>
  <si>
    <t>30.7336.0037</t>
  </si>
  <si>
    <t>Αποκατάσταση - ανακατασκευή αγωγού δικτύου ακαθάρτων</t>
  </si>
  <si>
    <t>ΕΤΗΣΙΟ ΠΡΟΓΡΑΜΜΑ ΕΡΓΩΝ 2025</t>
  </si>
  <si>
    <t>Κατασκευή εξωτερικών διακλαδώσεων και επέκταση δικτύου ακαθάρτων σε διάφορους δρόμους του Δήμου</t>
  </si>
  <si>
    <t>25.7312.0018</t>
  </si>
  <si>
    <t>Εργασίες υγρομόνωσης σχολικών κτηρίων</t>
  </si>
  <si>
    <t>54.400,00€ για 2025  &amp; 20.000,00€ για το 2026     (πολυετής δαπάνη)</t>
  </si>
  <si>
    <t xml:space="preserve"> Ενεργειακή αναβάθμιση  σχολικών κτιρίων</t>
  </si>
  <si>
    <t>ΚΤΥΠ</t>
  </si>
  <si>
    <t>20.000,00 για  2025 &amp; 60.000,00 για 2026 (πολυετής δαπάνη)</t>
  </si>
  <si>
    <t>Κυκλοφοριακή μελέτη οδού Παναγή Τσαλδάρη στην Δ.Κ.Ταύρου</t>
  </si>
  <si>
    <t>ΠΟΣΟ ΠΡΟΫΠΟΛΟΓΙΣΜΟΥ ΕΡΓΟΥ</t>
  </si>
  <si>
    <t>ΕΕΤΑΑ ή Πράσινο Ταμείο ή ίδιοι πόροι</t>
  </si>
  <si>
    <t xml:space="preserve"> 1. ΑΣΤΙΚΗ  ΑΝΑΠΛΑΣΗ  -  ΑΠΟΚΑΤΑΣΤΑΣΗ ΠΕΡΙΟΧΩΝ </t>
  </si>
  <si>
    <t>6. ΜΕΤΑΦΕΡΟΜΕΝΑ - ΕΚΤΕΛΟΥΜΕΝΑ  ΕΡΓΑ  
(Διότι η κατασκευή τους δεν ολοκληρώθηκε μέσα στο 2024)</t>
  </si>
  <si>
    <t>3</t>
  </si>
  <si>
    <t>Αντικατάσταση κουφωμάτων στο 2ο Δημοτικό Σχολείο Μοσχάτου</t>
  </si>
  <si>
    <t>-</t>
  </si>
  <si>
    <t>7. ΔΙΕΚΔΙΚΟΥΜΕΝΑ ΕΡΓΑ</t>
  </si>
  <si>
    <t xml:space="preserve">2. ΔΗΜΟΤΙΚΑ ΚΤΙΡΙΑ, ΔΗΜΟΤΙΚΕΣ ΕΓΚΑΤΑΣΤΑΣΕΙΣ &amp; ΚΟΙΝΟΧΡΗΣΤΟΙ ΧΩΡΟΙ </t>
  </si>
  <si>
    <t>ΠΡΟΜΗΘΕΙΑ - ΥΠΗΡΕΣΙΑ</t>
  </si>
  <si>
    <t>Σύνολο</t>
  </si>
  <si>
    <t>Σύνολο 7</t>
  </si>
  <si>
    <t>Σύνολο 6</t>
  </si>
  <si>
    <t>Άμεση αποκατάσταση βλαβών δημοτικών οδών προς άρση του κινδύνου</t>
  </si>
  <si>
    <t>30.7331.0028</t>
  </si>
  <si>
    <t>1ηΣΣΕ</t>
  </si>
  <si>
    <t>30.7321.0010</t>
  </si>
  <si>
    <t>275.280,00€ ΦΙΛΟΔΗΜΟΣ  για το 2025 &amp; 40.672,00€ ίδιοι πόροι για το 2026 (πολυετής δαπάνη)</t>
  </si>
  <si>
    <t>Ανακατασκευή  αύλειων χώρων σχολείων - περιφράξεων</t>
  </si>
  <si>
    <t>10.000,00€ για 2025  &amp; 64,400,00€ για το 2026     (πολυετής δαπάνη)</t>
  </si>
  <si>
    <t>5.000,00€ για 2025  &amp; 69,400,00€ για το 2026     (πολυετής δαπάνη)</t>
  </si>
  <si>
    <t>1.000,00€ για 2025  &amp; 19.000,00€ για το 2026     (πολυετής δαπάνη)</t>
  </si>
  <si>
    <t>Ανέγερση νέων νηπιαγωγείων και βρεφονηπιακών σταθμών στη Δ.Κ. Μοσχάτου &amp; στη Δ.Κ. Ταύρου</t>
  </si>
  <si>
    <t>Αναβάθμιση του Δημαρχιακού Μεγάρου του Δήμου Μοσχάτου - Ταύρου  για  την Ορθολογική Διαχείριση της Ενέργειας</t>
  </si>
  <si>
    <t>50.000,00 για  2025 &amp; 150.000,00 για 2026              (πολυετής δαπάνη)</t>
  </si>
  <si>
    <t>30.7412.0008</t>
  </si>
  <si>
    <t>ΣΑΤΑ ΣΧ,</t>
  </si>
  <si>
    <t>61.7135.0003</t>
  </si>
  <si>
    <t>Προμήθεια κάλυψης γηπέδου μπάσκετ στο χώρο των αθλητικών εγκαταστάσεων στο Μοσχάτο</t>
  </si>
  <si>
    <t>200.000,00€ για 2025  &amp; 300.000,00€ για το 2026     (πολυετής δαπάνη)</t>
  </si>
  <si>
    <t>150.000,00 για  2025 &amp; 200.000,00 για 2026 (πολυετής δαπάνη)</t>
  </si>
  <si>
    <t>20.7325.0007</t>
  </si>
  <si>
    <t>Αντικατάσταση ιστών δημοτικού φωτισμού</t>
  </si>
  <si>
    <t>50.000,00 για  2025 &amp; 450.000,00 για 2026 (πολυετής δαπάνη)</t>
  </si>
  <si>
    <t>7</t>
  </si>
  <si>
    <t>Ολοκλήρωση Β΄Φάσης Φαληρικού Όρμου</t>
  </si>
  <si>
    <t>ΠΕΡΙΦΕΡΕΙΑ ΑΤΤΙΚΗΣ</t>
  </si>
  <si>
    <t>Διαμόρφωση - εκβάθυνση Ιλισσού ποταμού</t>
  </si>
  <si>
    <t>Ολοκλήρωση Β' φάσης Αντιπλημμυρικών Χαοστέρνας</t>
  </si>
  <si>
    <t>Κατασκευή αντιπλημμυρικού έργου περιοχών Δήμου Νίκαιας - Ρέντη &amp; Δήμου Μοσχάτου - Ταύρου</t>
  </si>
  <si>
    <t>Κατασκευή Ασφαλών Διαβάσεων ΟΣΕ</t>
  </si>
  <si>
    <t>Αντικατάσταση ηχοπετασμάτων με τοποθέτηση σύγχρονων διαφανών</t>
  </si>
  <si>
    <t>Ανάπλαση οδού Πειραιώς</t>
  </si>
  <si>
    <t>Ανάπλαση χώρου παλαιών Σφαγείων στον Ταύρο</t>
  </si>
  <si>
    <t>Απαλλοτρίωση χώρων του Δήμου</t>
  </si>
  <si>
    <t>Κατασκευή πεζογεφυρών στη οδό Πειραιώς (ΔΚ Ταύρου &amp; ΔΚ Μοσχάτου)</t>
  </si>
  <si>
    <t>ΟΣΕ</t>
  </si>
  <si>
    <t>ΔΗΜΟΣ Μ-Τ &amp; ΔΗΜΟΣ ΑΘΗΝΑΙΩΝ</t>
  </si>
  <si>
    <t xml:space="preserve">ΔΗΜΟΣ Μ - Τ </t>
  </si>
  <si>
    <t>Διαμόρφωση χώρου Γηπέδου Σπ. Γιαλαμπίδης</t>
  </si>
  <si>
    <t>Αναβάθμιση κτιριακών εγκαταστάσεων του Πρότυπου ΕΠΑΛ Ταύρου</t>
  </si>
  <si>
    <t>ΙΝΕΔΙΒΙΜ</t>
  </si>
  <si>
    <t>ΤΕΕ</t>
  </si>
  <si>
    <t>Κατασκευή έξυπνων πρότυπων διαβάσεων σχολείων με στόχο την δημιουργία ασφαλούς περιβάλλοντος διάβασης μαθητών και αύξηση επιπέδου οδικής ασφάλειας των οδών που εφάπτονται με τα σχολεία</t>
  </si>
  <si>
    <t>TEE</t>
  </si>
  <si>
    <t>ΦΙΛΟΔΗΜΟΣ</t>
  </si>
  <si>
    <t>Πράσινο Ταμείο - Περιφέρεια</t>
  </si>
  <si>
    <t>ΥΠΕΣ ΠΔΕ</t>
  </si>
  <si>
    <t>Γενικό Σύνολο</t>
  </si>
  <si>
    <r>
      <t>Διαμόρφωση χώρου βόρεια του σταθμού ΗΣΑΠ</t>
    </r>
    <r>
      <rPr>
        <sz val="8"/>
        <rFont val="Tahoma"/>
        <family val="2"/>
        <charset val="161"/>
      </rPr>
      <t xml:space="preserve"> </t>
    </r>
  </si>
  <si>
    <t>Εργα ανακαίνισης για τον εκσυγχρονισμό των ΚΕΠ</t>
  </si>
  <si>
    <t xml:space="preserve">Τοπικό Πολεοδομικό Σχέδιο Δήμου Μ-Τ </t>
  </si>
  <si>
    <t>30.6117.0016</t>
  </si>
  <si>
    <t xml:space="preserve">Καταγραφη κοινωνικων – οικονομικων, περιβαλλοντικων &amp; πολεοδομικων δεδομενων της περιοχης ΄Περιβόλια΄΄ της Δ.Κ. Ταυρου του Δ Μ-Τ για την αξιολογηση της εφαρμογης του ισχυοντος πλαισιου πολεοδομικου σχεδιασμου &amp; οργανωσης των χρησεων γης
</t>
  </si>
  <si>
    <t>ΤΑΜΕΙΟ ΑΝΑΚΑΜΨΗΣ &amp; ΑΛΛΑ ΠΡΟΓΡΑΜΜΑΤΑ</t>
  </si>
  <si>
    <t>ΥΠΕΚΑ</t>
  </si>
  <si>
    <t>Εκπόνηση οριστικών μελετών (Αρχιτεκτονικής, Στατικής και Η/Μ Εγκαταστάσεων για την αδειοδότηση και ανακατασκευή Γιαννιδείου Ιδρύματος για την "Δημιουργια Κέντρου Κάλυψης Κοινωνικών Αναγκών του Δήμου Μοσχάτου - Ταύρου, και κτιρίων Βασάλου, Πολιτιστικού Χρυσ. Σμύρνης και του επί των οδών Πλάτωνος &amp; Αγ, Κων/νου  νεοκλασικού κτιρίου &amp; Κτιρίου Βιβλιοθήκης</t>
  </si>
  <si>
    <t>ΥΠΕΚΑ ΕΣΠΑ</t>
  </si>
  <si>
    <t>ΔΗΜΟΣ Μ-Τ.</t>
  </si>
  <si>
    <t>ΔΗΜΟΣ Μ-Τ. - ΤΕΕ</t>
  </si>
  <si>
    <t>70.7331.003</t>
  </si>
  <si>
    <t>70.6262.0003</t>
  </si>
  <si>
    <t>70.6262.0004</t>
  </si>
  <si>
    <t>70.6261.0002</t>
  </si>
  <si>
    <t>70.7331.0004</t>
  </si>
  <si>
    <t>70.6261.0003</t>
  </si>
</sst>
</file>

<file path=xl/styles.xml><?xml version="1.0" encoding="utf-8"?>
<styleSheet xmlns="http://schemas.openxmlformats.org/spreadsheetml/2006/main">
  <numFmts count="2">
    <numFmt numFmtId="8" formatCode="#,##0.00\ &quot;€&quot;;[Red]\-#,##0.00\ &quot;€&quot;"/>
    <numFmt numFmtId="164" formatCode="_-* #,##0.00\ _€_-;\-* #,##0.00\ _€_-;_-* \-??\ _€_-;_-@_-"/>
  </numFmts>
  <fonts count="20">
    <font>
      <sz val="11"/>
      <color indexed="8"/>
      <name val="Calibri"/>
      <family val="2"/>
      <charset val="161"/>
    </font>
    <font>
      <sz val="9"/>
      <name val="Arial Narrow"/>
      <family val="2"/>
      <charset val="161"/>
    </font>
    <font>
      <sz val="8"/>
      <name val="Tahoma"/>
      <family val="2"/>
      <charset val="161"/>
    </font>
    <font>
      <sz val="8"/>
      <name val="Tahoma"/>
      <family val="2"/>
    </font>
    <font>
      <b/>
      <sz val="10"/>
      <name val="Tahoma"/>
      <family val="2"/>
    </font>
    <font>
      <sz val="11"/>
      <color indexed="8"/>
      <name val="Calibri"/>
      <family val="2"/>
      <charset val="161"/>
    </font>
    <font>
      <sz val="8"/>
      <name val="Calibri"/>
      <family val="2"/>
      <charset val="161"/>
    </font>
    <font>
      <b/>
      <sz val="11"/>
      <name val="Tahoma"/>
      <family val="2"/>
      <charset val="161"/>
    </font>
    <font>
      <sz val="11"/>
      <name val="Calibri"/>
      <family val="2"/>
      <charset val="161"/>
    </font>
    <font>
      <b/>
      <sz val="8"/>
      <name val="Tahoma"/>
      <family val="2"/>
      <charset val="161"/>
    </font>
    <font>
      <b/>
      <sz val="10"/>
      <name val="Tahoma"/>
      <family val="2"/>
      <charset val="161"/>
    </font>
    <font>
      <sz val="10"/>
      <name val="Tahoma"/>
      <family val="2"/>
      <charset val="161"/>
    </font>
    <font>
      <b/>
      <sz val="9"/>
      <name val="Tahoma"/>
      <family val="2"/>
      <charset val="161"/>
    </font>
    <font>
      <sz val="11"/>
      <name val="Tahoma"/>
      <family val="2"/>
      <charset val="161"/>
    </font>
    <font>
      <sz val="8"/>
      <name val="Arial Narrow"/>
      <family val="2"/>
      <charset val="161"/>
    </font>
    <font>
      <b/>
      <sz val="8"/>
      <name val="Arial Narrow"/>
      <family val="2"/>
      <charset val="161"/>
    </font>
    <font>
      <sz val="1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36"/>
      </patternFill>
    </fill>
    <fill>
      <patternFill patternType="solid">
        <fgColor indexed="9"/>
        <bgColor indexed="60"/>
      </patternFill>
    </fill>
    <fill>
      <patternFill patternType="solid">
        <fgColor theme="0"/>
        <bgColor indexed="64"/>
      </patternFill>
    </fill>
    <fill>
      <patternFill patternType="solid">
        <fgColor rgb="FFFFFFC9"/>
        <bgColor indexed="3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0.14999847407452621"/>
        <bgColor rgb="FFFFE0C1"/>
      </patternFill>
    </fill>
    <fill>
      <patternFill patternType="solid">
        <fgColor rgb="FFFFFFC1"/>
        <bgColor indexed="34"/>
      </patternFill>
    </fill>
    <fill>
      <patternFill patternType="solid">
        <fgColor rgb="FFFFFFDD"/>
        <bgColor indexed="34"/>
      </patternFill>
    </fill>
    <fill>
      <patternFill patternType="solid">
        <fgColor rgb="FFE0EACC"/>
        <bgColor indexed="21"/>
      </patternFill>
    </fill>
    <fill>
      <patternFill patternType="solid">
        <fgColor theme="0" tint="-0.249977111117893"/>
        <bgColor indexed="45"/>
      </patternFill>
    </fill>
  </fills>
  <borders count="41">
    <border>
      <left/>
      <right/>
      <top/>
      <bottom/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hair">
        <color indexed="63"/>
      </left>
      <right style="hair">
        <color indexed="63"/>
      </right>
      <top/>
      <bottom style="hair">
        <color indexed="63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/>
      <diagonal/>
    </border>
    <border>
      <left style="hair">
        <color indexed="63"/>
      </left>
      <right style="hair">
        <color indexed="63"/>
      </right>
      <top style="thin">
        <color indexed="64"/>
      </top>
      <bottom style="hair">
        <color indexed="63"/>
      </bottom>
      <diagonal/>
    </border>
    <border>
      <left style="medium">
        <color indexed="64"/>
      </left>
      <right style="hair">
        <color indexed="63"/>
      </right>
      <top/>
      <bottom style="hair">
        <color indexed="63"/>
      </bottom>
      <diagonal/>
    </border>
    <border>
      <left style="medium">
        <color indexed="64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hair">
        <color indexed="63"/>
      </left>
      <right style="medium">
        <color indexed="64"/>
      </right>
      <top/>
      <bottom style="hair">
        <color indexed="63"/>
      </bottom>
      <diagonal/>
    </border>
    <border>
      <left style="hair">
        <color indexed="63"/>
      </left>
      <right style="medium">
        <color indexed="64"/>
      </right>
      <top style="hair">
        <color indexed="63"/>
      </top>
      <bottom style="hair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3"/>
      </top>
      <bottom style="hair">
        <color indexed="64"/>
      </bottom>
      <diagonal/>
    </border>
    <border>
      <left style="hair">
        <color indexed="64"/>
      </left>
      <right style="hair">
        <color indexed="63"/>
      </right>
      <top style="hair">
        <color indexed="63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3"/>
      </bottom>
      <diagonal/>
    </border>
    <border>
      <left style="hair">
        <color indexed="64"/>
      </left>
      <right style="hair">
        <color indexed="63"/>
      </right>
      <top style="hair">
        <color indexed="64"/>
      </top>
      <bottom style="hair">
        <color indexed="63"/>
      </bottom>
      <diagonal/>
    </border>
    <border>
      <left style="medium">
        <color indexed="64"/>
      </left>
      <right style="hair">
        <color indexed="63"/>
      </right>
      <top style="hair">
        <color indexed="63"/>
      </top>
      <bottom/>
      <diagonal/>
    </border>
    <border>
      <left style="hair">
        <color indexed="63"/>
      </left>
      <right style="hair">
        <color indexed="63"/>
      </right>
      <top/>
      <bottom/>
      <diagonal/>
    </border>
    <border>
      <left style="medium">
        <color indexed="64"/>
      </left>
      <right style="hair">
        <color indexed="63"/>
      </right>
      <top/>
      <bottom/>
      <diagonal/>
    </border>
    <border>
      <left/>
      <right/>
      <top style="hair">
        <color indexed="63"/>
      </top>
      <bottom/>
      <diagonal/>
    </border>
    <border>
      <left style="hair">
        <color indexed="63"/>
      </left>
      <right style="medium">
        <color indexed="64"/>
      </right>
      <top style="hair">
        <color indexed="63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3"/>
      </left>
      <right/>
      <top/>
      <bottom style="hair">
        <color indexed="63"/>
      </bottom>
      <diagonal/>
    </border>
    <border>
      <left/>
      <right style="hair">
        <color indexed="63"/>
      </right>
      <top style="hair">
        <color indexed="63"/>
      </top>
      <bottom/>
      <diagonal/>
    </border>
    <border>
      <left style="hair">
        <color indexed="63"/>
      </left>
      <right style="medium">
        <color indexed="64"/>
      </right>
      <top style="medium">
        <color indexed="64"/>
      </top>
      <bottom/>
      <diagonal/>
    </border>
    <border>
      <left style="hair">
        <color indexed="63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3"/>
      </right>
      <top style="thin">
        <color indexed="64"/>
      </top>
      <bottom style="thin">
        <color indexed="64"/>
      </bottom>
      <diagonal/>
    </border>
    <border>
      <left style="hair">
        <color indexed="63"/>
      </left>
      <right style="hair">
        <color indexed="63"/>
      </right>
      <top style="thin">
        <color indexed="64"/>
      </top>
      <bottom style="thin">
        <color indexed="64"/>
      </bottom>
      <diagonal/>
    </border>
    <border>
      <left style="hair">
        <color indexed="63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3"/>
      </right>
      <top style="thin">
        <color indexed="64"/>
      </top>
      <bottom style="thin">
        <color indexed="64"/>
      </bottom>
      <diagonal/>
    </border>
    <border>
      <left style="hair">
        <color indexed="63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3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3"/>
      </bottom>
      <diagonal/>
    </border>
  </borders>
  <cellStyleXfs count="2">
    <xf numFmtId="0" fontId="0" fillId="0" borderId="0"/>
    <xf numFmtId="164" fontId="5" fillId="0" borderId="0" applyFill="0" applyBorder="0" applyAlignment="0" applyProtection="0"/>
  </cellStyleXfs>
  <cellXfs count="22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righ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1" applyNumberFormat="1" applyFont="1" applyFill="1" applyBorder="1" applyAlignment="1" applyProtection="1">
      <alignment horizontal="righ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>
      <alignment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vertical="center"/>
    </xf>
    <xf numFmtId="4" fontId="3" fillId="0" borderId="2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right" vertical="center"/>
    </xf>
    <xf numFmtId="4" fontId="1" fillId="0" borderId="9" xfId="0" applyNumberFormat="1" applyFont="1" applyBorder="1" applyAlignment="1">
      <alignment vertical="center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0" fontId="17" fillId="0" borderId="13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2" fillId="5" borderId="3" xfId="0" applyNumberFormat="1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8" fillId="0" borderId="0" xfId="0" applyFont="1" applyFill="1"/>
    <xf numFmtId="4" fontId="1" fillId="0" borderId="7" xfId="0" applyNumberFormat="1" applyFont="1" applyFill="1" applyBorder="1" applyAlignment="1">
      <alignment vertical="center"/>
    </xf>
    <xf numFmtId="4" fontId="1" fillId="0" borderId="3" xfId="0" applyNumberFormat="1" applyFont="1" applyFill="1" applyBorder="1" applyAlignment="1">
      <alignment vertical="center"/>
    </xf>
    <xf numFmtId="4" fontId="2" fillId="0" borderId="3" xfId="1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0" fontId="8" fillId="0" borderId="0" xfId="0" applyFont="1" applyBorder="1"/>
    <xf numFmtId="0" fontId="9" fillId="6" borderId="3" xfId="0" applyFont="1" applyFill="1" applyBorder="1" applyAlignment="1">
      <alignment horizontal="center" vertical="center" wrapText="1"/>
    </xf>
    <xf numFmtId="4" fontId="2" fillId="6" borderId="3" xfId="0" applyNumberFormat="1" applyFont="1" applyFill="1" applyBorder="1" applyAlignment="1">
      <alignment horizontal="right" vertical="center" wrapText="1"/>
    </xf>
    <xf numFmtId="4" fontId="4" fillId="6" borderId="17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/>
    <xf numFmtId="4" fontId="1" fillId="0" borderId="0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Fill="1" applyBorder="1"/>
    <xf numFmtId="4" fontId="1" fillId="0" borderId="4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vertical="center"/>
    </xf>
    <xf numFmtId="0" fontId="8" fillId="0" borderId="0" xfId="0" applyFont="1" applyFill="1" applyAlignment="1">
      <alignment wrapText="1"/>
    </xf>
    <xf numFmtId="4" fontId="1" fillId="0" borderId="3" xfId="0" applyNumberFormat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horizontal="right" vertical="center" wrapText="1"/>
    </xf>
    <xf numFmtId="14" fontId="8" fillId="0" borderId="0" xfId="0" applyNumberFormat="1" applyFont="1"/>
    <xf numFmtId="0" fontId="8" fillId="0" borderId="0" xfId="0" applyFont="1" applyAlignment="1">
      <alignment horizontal="center" vertical="center"/>
    </xf>
    <xf numFmtId="4" fontId="8" fillId="0" borderId="0" xfId="0" applyNumberFormat="1" applyFont="1"/>
    <xf numFmtId="49" fontId="2" fillId="2" borderId="2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vertical="center"/>
    </xf>
    <xf numFmtId="4" fontId="14" fillId="0" borderId="8" xfId="0" applyNumberFormat="1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4" fontId="1" fillId="0" borderId="11" xfId="0" applyNumberFormat="1" applyFont="1" applyFill="1" applyBorder="1"/>
    <xf numFmtId="4" fontId="1" fillId="0" borderId="11" xfId="0" applyNumberFormat="1" applyFont="1" applyFill="1" applyBorder="1" applyAlignment="1">
      <alignment vertical="center"/>
    </xf>
    <xf numFmtId="0" fontId="6" fillId="0" borderId="0" xfId="0" applyFont="1"/>
    <xf numFmtId="0" fontId="17" fillId="7" borderId="18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13" fillId="7" borderId="19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 wrapText="1"/>
    </xf>
    <xf numFmtId="4" fontId="13" fillId="7" borderId="19" xfId="0" applyNumberFormat="1" applyFont="1" applyFill="1" applyBorder="1" applyAlignment="1">
      <alignment horizontal="center" vertical="center" wrapText="1"/>
    </xf>
    <xf numFmtId="4" fontId="7" fillId="7" borderId="19" xfId="0" applyNumberFormat="1" applyFont="1" applyFill="1" applyBorder="1" applyAlignment="1">
      <alignment vertical="center"/>
    </xf>
    <xf numFmtId="4" fontId="7" fillId="7" borderId="20" xfId="0" applyNumberFormat="1" applyFont="1" applyFill="1" applyBorder="1" applyAlignment="1">
      <alignment vertical="center"/>
    </xf>
    <xf numFmtId="0" fontId="17" fillId="7" borderId="21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4" fontId="13" fillId="7" borderId="22" xfId="0" applyNumberFormat="1" applyFont="1" applyFill="1" applyBorder="1" applyAlignment="1">
      <alignment horizontal="center" vertical="center" wrapText="1"/>
    </xf>
    <xf numFmtId="4" fontId="7" fillId="7" borderId="22" xfId="0" applyNumberFormat="1" applyFont="1" applyFill="1" applyBorder="1" applyAlignment="1">
      <alignment vertical="center"/>
    </xf>
    <xf numFmtId="4" fontId="7" fillId="7" borderId="23" xfId="0" applyNumberFormat="1" applyFont="1" applyFill="1" applyBorder="1" applyAlignment="1">
      <alignment vertical="center"/>
    </xf>
    <xf numFmtId="0" fontId="6" fillId="8" borderId="24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vertical="center"/>
    </xf>
    <xf numFmtId="0" fontId="8" fillId="8" borderId="1" xfId="0" applyFont="1" applyFill="1" applyBorder="1" applyAlignment="1">
      <alignment vertical="center"/>
    </xf>
    <xf numFmtId="8" fontId="6" fillId="8" borderId="3" xfId="0" applyNumberFormat="1" applyFont="1" applyFill="1" applyBorder="1" applyAlignment="1">
      <alignment vertical="center" wrapText="1"/>
    </xf>
    <xf numFmtId="8" fontId="6" fillId="8" borderId="14" xfId="0" applyNumberFormat="1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25" xfId="0" applyFont="1" applyFill="1" applyBorder="1" applyAlignment="1">
      <alignment horizontal="center" vertical="center" wrapText="1"/>
    </xf>
    <xf numFmtId="0" fontId="6" fillId="8" borderId="25" xfId="0" applyFont="1" applyFill="1" applyBorder="1" applyAlignment="1">
      <alignment vertical="center" wrapText="1"/>
    </xf>
    <xf numFmtId="8" fontId="6" fillId="8" borderId="2" xfId="0" applyNumberFormat="1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vertical="center" wrapText="1"/>
    </xf>
    <xf numFmtId="0" fontId="6" fillId="8" borderId="11" xfId="0" applyFont="1" applyFill="1" applyBorder="1" applyAlignment="1">
      <alignment vertical="center" wrapText="1"/>
    </xf>
    <xf numFmtId="0" fontId="8" fillId="8" borderId="25" xfId="0" applyFont="1" applyFill="1" applyBorder="1" applyAlignment="1">
      <alignment vertical="center"/>
    </xf>
    <xf numFmtId="4" fontId="15" fillId="8" borderId="3" xfId="0" applyNumberFormat="1" applyFont="1" applyFill="1" applyBorder="1" applyAlignment="1">
      <alignment vertical="center" wrapText="1"/>
    </xf>
    <xf numFmtId="4" fontId="15" fillId="8" borderId="25" xfId="0" applyNumberFormat="1" applyFont="1" applyFill="1" applyBorder="1" applyAlignment="1">
      <alignment vertical="center" wrapText="1"/>
    </xf>
    <xf numFmtId="0" fontId="18" fillId="9" borderId="15" xfId="0" applyFont="1" applyFill="1" applyBorder="1" applyAlignment="1">
      <alignment horizontal="center" vertical="center" wrapText="1"/>
    </xf>
    <xf numFmtId="0" fontId="18" fillId="9" borderId="14" xfId="0" applyFont="1" applyFill="1" applyBorder="1" applyAlignment="1">
      <alignment horizontal="center" vertical="center"/>
    </xf>
    <xf numFmtId="0" fontId="18" fillId="9" borderId="14" xfId="0" applyFont="1" applyFill="1" applyBorder="1" applyAlignment="1">
      <alignment horizontal="center" vertical="center" wrapText="1"/>
    </xf>
    <xf numFmtId="0" fontId="18" fillId="9" borderId="26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 wrapText="1"/>
    </xf>
    <xf numFmtId="4" fontId="2" fillId="0" borderId="27" xfId="0" applyNumberFormat="1" applyFont="1" applyFill="1" applyBorder="1" applyAlignment="1">
      <alignment vertical="center"/>
    </xf>
    <xf numFmtId="0" fontId="9" fillId="6" borderId="29" xfId="0" applyFont="1" applyFill="1" applyBorder="1" applyAlignment="1">
      <alignment horizontal="center" vertical="center" wrapText="1"/>
    </xf>
    <xf numFmtId="4" fontId="2" fillId="6" borderId="29" xfId="0" applyNumberFormat="1" applyFont="1" applyFill="1" applyBorder="1" applyAlignment="1">
      <alignment horizontal="right" vertical="center" wrapText="1"/>
    </xf>
    <xf numFmtId="4" fontId="4" fillId="6" borderId="29" xfId="0" applyNumberFormat="1" applyFont="1" applyFill="1" applyBorder="1" applyAlignment="1">
      <alignment horizontal="center" vertical="center" wrapText="1"/>
    </xf>
    <xf numFmtId="4" fontId="4" fillId="6" borderId="30" xfId="0" applyNumberFormat="1" applyFont="1" applyFill="1" applyBorder="1" applyAlignment="1">
      <alignment horizontal="righ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9" fillId="10" borderId="29" xfId="0" applyFont="1" applyFill="1" applyBorder="1" applyAlignment="1">
      <alignment horizontal="center" vertical="center" wrapText="1"/>
    </xf>
    <xf numFmtId="4" fontId="4" fillId="10" borderId="29" xfId="0" applyNumberFormat="1" applyFont="1" applyFill="1" applyBorder="1" applyAlignment="1">
      <alignment horizontal="center" vertical="center" wrapText="1"/>
    </xf>
    <xf numFmtId="4" fontId="2" fillId="10" borderId="29" xfId="0" applyNumberFormat="1" applyFont="1" applyFill="1" applyBorder="1" applyAlignment="1">
      <alignment horizontal="right" vertical="center" wrapText="1"/>
    </xf>
    <xf numFmtId="4" fontId="4" fillId="10" borderId="30" xfId="0" applyNumberFormat="1" applyFont="1" applyFill="1" applyBorder="1" applyAlignment="1">
      <alignment horizontal="right" vertical="center" wrapText="1"/>
    </xf>
    <xf numFmtId="4" fontId="1" fillId="0" borderId="27" xfId="0" applyNumberFormat="1" applyFont="1" applyFill="1" applyBorder="1" applyAlignment="1">
      <alignment vertical="center"/>
    </xf>
    <xf numFmtId="4" fontId="10" fillId="6" borderId="29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8" fillId="0" borderId="3" xfId="0" applyFont="1" applyFill="1" applyBorder="1"/>
    <xf numFmtId="0" fontId="9" fillId="6" borderId="22" xfId="0" applyFont="1" applyFill="1" applyBorder="1" applyAlignment="1">
      <alignment vertical="center" wrapText="1"/>
    </xf>
    <xf numFmtId="0" fontId="9" fillId="6" borderId="31" xfId="0" applyFont="1" applyFill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8" fillId="8" borderId="3" xfId="0" applyFont="1" applyFill="1" applyBorder="1" applyAlignment="1">
      <alignment vertical="center"/>
    </xf>
    <xf numFmtId="4" fontId="10" fillId="6" borderId="29" xfId="1" applyNumberFormat="1" applyFont="1" applyFill="1" applyBorder="1" applyAlignment="1" applyProtection="1">
      <alignment horizontal="center" vertical="center" wrapText="1"/>
    </xf>
    <xf numFmtId="0" fontId="6" fillId="8" borderId="32" xfId="0" applyFont="1" applyFill="1" applyBorder="1" applyAlignment="1">
      <alignment horizontal="center" vertical="center" wrapText="1"/>
    </xf>
    <xf numFmtId="0" fontId="9" fillId="11" borderId="29" xfId="0" applyFont="1" applyFill="1" applyBorder="1" applyAlignment="1">
      <alignment horizontal="center" vertical="center" wrapText="1"/>
    </xf>
    <xf numFmtId="4" fontId="10" fillId="11" borderId="29" xfId="1" applyNumberFormat="1" applyFont="1" applyFill="1" applyBorder="1" applyAlignment="1" applyProtection="1">
      <alignment horizontal="center" vertical="center" wrapText="1"/>
    </xf>
    <xf numFmtId="4" fontId="2" fillId="11" borderId="29" xfId="0" applyNumberFormat="1" applyFont="1" applyFill="1" applyBorder="1" applyAlignment="1">
      <alignment horizontal="right" vertical="center" wrapText="1"/>
    </xf>
    <xf numFmtId="4" fontId="4" fillId="11" borderId="30" xfId="0" applyNumberFormat="1" applyFont="1" applyFill="1" applyBorder="1" applyAlignment="1">
      <alignment horizontal="right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0" fillId="12" borderId="28" xfId="0" applyFont="1" applyFill="1" applyBorder="1" applyAlignment="1">
      <alignment horizontal="center" vertical="center" wrapText="1"/>
    </xf>
    <xf numFmtId="0" fontId="10" fillId="12" borderId="29" xfId="0" applyFont="1" applyFill="1" applyBorder="1" applyAlignment="1">
      <alignment horizontal="center" vertical="center" wrapText="1"/>
    </xf>
    <xf numFmtId="0" fontId="10" fillId="12" borderId="30" xfId="0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11" fillId="10" borderId="28" xfId="0" applyFont="1" applyFill="1" applyBorder="1" applyAlignment="1">
      <alignment horizontal="center" vertical="center" wrapText="1"/>
    </xf>
    <xf numFmtId="0" fontId="11" fillId="10" borderId="29" xfId="0" applyFont="1" applyFill="1" applyBorder="1" applyAlignment="1">
      <alignment horizontal="center" vertical="center" wrapText="1"/>
    </xf>
    <xf numFmtId="0" fontId="10" fillId="6" borderId="28" xfId="0" applyFont="1" applyFill="1" applyBorder="1" applyAlignment="1">
      <alignment horizontal="center" vertical="center" wrapText="1"/>
    </xf>
    <xf numFmtId="0" fontId="10" fillId="6" borderId="29" xfId="0" applyFont="1" applyFill="1" applyBorder="1" applyAlignment="1">
      <alignment horizontal="center" vertical="center" wrapText="1"/>
    </xf>
    <xf numFmtId="0" fontId="10" fillId="6" borderId="22" xfId="0" applyFont="1" applyFill="1" applyBorder="1" applyAlignment="1">
      <alignment horizontal="center" vertical="center" wrapText="1"/>
    </xf>
    <xf numFmtId="0" fontId="10" fillId="6" borderId="31" xfId="0" applyFont="1" applyFill="1" applyBorder="1" applyAlignment="1">
      <alignment horizontal="center" vertical="center" wrapText="1"/>
    </xf>
    <xf numFmtId="0" fontId="11" fillId="10" borderId="22" xfId="0" applyFont="1" applyFill="1" applyBorder="1" applyAlignment="1">
      <alignment horizontal="center" vertical="center" wrapText="1"/>
    </xf>
    <xf numFmtId="0" fontId="11" fillId="10" borderId="31" xfId="0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19" fillId="13" borderId="33" xfId="0" applyFont="1" applyFill="1" applyBorder="1" applyAlignment="1">
      <alignment horizontal="center" vertical="center"/>
    </xf>
    <xf numFmtId="0" fontId="19" fillId="13" borderId="34" xfId="0" applyFont="1" applyFill="1" applyBorder="1" applyAlignment="1">
      <alignment horizontal="center" vertical="center"/>
    </xf>
    <xf numFmtId="0" fontId="19" fillId="13" borderId="35" xfId="0" applyFont="1" applyFill="1" applyBorder="1" applyAlignment="1">
      <alignment horizontal="center" vertical="center"/>
    </xf>
    <xf numFmtId="4" fontId="10" fillId="11" borderId="22" xfId="0" applyNumberFormat="1" applyFont="1" applyFill="1" applyBorder="1" applyAlignment="1">
      <alignment horizontal="center" vertical="center" wrapText="1"/>
    </xf>
    <xf numFmtId="4" fontId="10" fillId="11" borderId="31" xfId="0" applyNumberFormat="1" applyFont="1" applyFill="1" applyBorder="1" applyAlignment="1">
      <alignment horizontal="center" vertical="center" wrapText="1"/>
    </xf>
    <xf numFmtId="0" fontId="9" fillId="6" borderId="28" xfId="0" applyFont="1" applyFill="1" applyBorder="1" applyAlignment="1">
      <alignment horizontal="center" vertical="center" wrapText="1"/>
    </xf>
    <xf numFmtId="0" fontId="9" fillId="6" borderId="29" xfId="0" applyFont="1" applyFill="1" applyBorder="1" applyAlignment="1">
      <alignment horizontal="center" vertical="center" wrapText="1"/>
    </xf>
    <xf numFmtId="0" fontId="19" fillId="13" borderId="36" xfId="0" applyFont="1" applyFill="1" applyBorder="1" applyAlignment="1">
      <alignment horizontal="center" vertical="center"/>
    </xf>
    <xf numFmtId="0" fontId="19" fillId="13" borderId="37" xfId="0" applyFont="1" applyFill="1" applyBorder="1" applyAlignment="1">
      <alignment horizontal="center" vertical="center"/>
    </xf>
    <xf numFmtId="0" fontId="19" fillId="13" borderId="38" xfId="0" applyFont="1" applyFill="1" applyBorder="1" applyAlignment="1">
      <alignment horizontal="center" vertical="center"/>
    </xf>
    <xf numFmtId="4" fontId="10" fillId="6" borderId="22" xfId="0" applyNumberFormat="1" applyFont="1" applyFill="1" applyBorder="1" applyAlignment="1">
      <alignment horizontal="center" vertical="center" wrapText="1"/>
    </xf>
    <xf numFmtId="4" fontId="10" fillId="6" borderId="31" xfId="0" applyNumberFormat="1" applyFont="1" applyFill="1" applyBorder="1" applyAlignment="1">
      <alignment horizontal="center" vertical="center" wrapText="1"/>
    </xf>
    <xf numFmtId="0" fontId="10" fillId="11" borderId="28" xfId="0" applyFont="1" applyFill="1" applyBorder="1" applyAlignment="1">
      <alignment horizontal="center" vertical="center" wrapText="1"/>
    </xf>
    <xf numFmtId="0" fontId="10" fillId="11" borderId="29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31" xfId="0" applyFont="1" applyFill="1" applyBorder="1" applyAlignment="1">
      <alignment horizontal="center" vertical="center" wrapText="1"/>
    </xf>
    <xf numFmtId="0" fontId="2" fillId="6" borderId="28" xfId="0" applyFont="1" applyFill="1" applyBorder="1" applyAlignment="1">
      <alignment horizontal="center" vertical="center" wrapText="1"/>
    </xf>
    <xf numFmtId="0" fontId="2" fillId="6" borderId="29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7" fillId="2" borderId="39" xfId="0" applyFont="1" applyFill="1" applyBorder="1" applyAlignment="1">
      <alignment horizontal="center" vertical="center" wrapText="1"/>
    </xf>
    <xf numFmtId="0" fontId="17" fillId="2" borderId="40" xfId="0" applyFont="1" applyFill="1" applyBorder="1" applyAlignment="1">
      <alignment horizontal="center" vertical="center" wrapText="1"/>
    </xf>
  </cellXfs>
  <cellStyles count="2">
    <cellStyle name="Normal" xfId="0" builtinId="0"/>
    <cellStyle name="Κόμμα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CC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990099"/>
      <rgbColor rgb="00800000"/>
      <rgbColor rgb="00008080"/>
      <rgbColor rgb="000000FF"/>
      <rgbColor rgb="0000CCFF"/>
      <rgbColor rgb="00CCFFFF"/>
      <rgbColor rgb="00CCFFCC"/>
      <rgbColor rgb="00F8E6BE"/>
      <rgbColor rgb="0099CCFF"/>
      <rgbColor rgb="00F8B65E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12121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5"/>
  <sheetViews>
    <sheetView tabSelected="1" zoomScale="90" zoomScaleNormal="90" workbookViewId="0">
      <pane xSplit="17" ySplit="2" topLeftCell="R3" activePane="bottomRight" state="frozen"/>
      <selection pane="topRight" activeCell="S1" sqref="S1"/>
      <selection pane="bottomLeft" activeCell="A3" sqref="A3"/>
      <selection pane="bottomRight" activeCell="C62" sqref="C62"/>
    </sheetView>
  </sheetViews>
  <sheetFormatPr defaultRowHeight="15"/>
  <cols>
    <col min="1" max="1" width="5" style="34" customWidth="1"/>
    <col min="2" max="2" width="10.5703125" style="84" customWidth="1"/>
    <col min="3" max="3" width="22" style="84" customWidth="1"/>
    <col min="4" max="4" width="13.140625" style="84" customWidth="1"/>
    <col min="5" max="5" width="12.28515625" style="84" customWidth="1"/>
    <col min="6" max="6" width="17.85546875" style="84" customWidth="1"/>
    <col min="7" max="7" width="10.5703125" style="84" customWidth="1"/>
    <col min="8" max="8" width="9.5703125" style="84" customWidth="1"/>
    <col min="9" max="9" width="15.7109375" style="84" customWidth="1"/>
    <col min="10" max="10" width="12.7109375" style="84" bestFit="1" customWidth="1"/>
    <col min="11" max="11" width="15.42578125" style="84" customWidth="1"/>
    <col min="12" max="13" width="14.28515625" style="84" bestFit="1" customWidth="1"/>
    <col min="14" max="14" width="14.5703125" style="84" customWidth="1"/>
    <col min="15" max="15" width="10.42578125" style="84" customWidth="1"/>
    <col min="16" max="16" width="16.42578125" style="84" bestFit="1" customWidth="1"/>
    <col min="17" max="17" width="12.7109375" style="84" bestFit="1" customWidth="1"/>
    <col min="18" max="18" width="18" style="111" bestFit="1" customWidth="1"/>
    <col min="19" max="19" width="12.140625" style="84" customWidth="1"/>
    <col min="20" max="21" width="11.5703125" style="84" bestFit="1" customWidth="1"/>
    <col min="22" max="16384" width="9.140625" style="84"/>
  </cols>
  <sheetData>
    <row r="1" spans="1:18" s="79" customFormat="1" ht="24.75" customHeight="1" thickBot="1">
      <c r="A1" s="200" t="s">
        <v>49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2"/>
    </row>
    <row r="2" spans="1:18" s="79" customFormat="1" ht="24.75" customHeight="1" thickBot="1">
      <c r="A2" s="207" t="s">
        <v>111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9"/>
    </row>
    <row r="3" spans="1:18" s="79" customFormat="1" ht="84">
      <c r="A3" s="143" t="s">
        <v>0</v>
      </c>
      <c r="B3" s="144" t="s">
        <v>1</v>
      </c>
      <c r="C3" s="145" t="s">
        <v>2</v>
      </c>
      <c r="D3" s="145" t="s">
        <v>29</v>
      </c>
      <c r="E3" s="145" t="s">
        <v>3</v>
      </c>
      <c r="F3" s="145" t="s">
        <v>4</v>
      </c>
      <c r="G3" s="145" t="s">
        <v>5</v>
      </c>
      <c r="H3" s="145" t="s">
        <v>6</v>
      </c>
      <c r="I3" s="145" t="s">
        <v>7</v>
      </c>
      <c r="J3" s="145" t="s">
        <v>47</v>
      </c>
      <c r="K3" s="145" t="s">
        <v>8</v>
      </c>
      <c r="L3" s="145" t="s">
        <v>9</v>
      </c>
      <c r="M3" s="145" t="s">
        <v>10</v>
      </c>
      <c r="N3" s="145" t="s">
        <v>68</v>
      </c>
      <c r="O3" s="145" t="s">
        <v>15</v>
      </c>
      <c r="P3" s="145" t="s">
        <v>184</v>
      </c>
      <c r="Q3" s="145" t="s">
        <v>11</v>
      </c>
      <c r="R3" s="146" t="s">
        <v>120</v>
      </c>
    </row>
    <row r="4" spans="1:18" s="80" customFormat="1">
      <c r="A4" s="175" t="s">
        <v>122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7"/>
    </row>
    <row r="5" spans="1:18" s="80" customFormat="1" ht="48.75" customHeight="1">
      <c r="A5" s="47">
        <v>1</v>
      </c>
      <c r="B5" s="35" t="s">
        <v>25</v>
      </c>
      <c r="C5" s="22" t="s">
        <v>30</v>
      </c>
      <c r="D5" s="20" t="s">
        <v>50</v>
      </c>
      <c r="E5" s="22" t="s">
        <v>16</v>
      </c>
      <c r="F5" s="20">
        <v>1280000</v>
      </c>
      <c r="G5" s="38" t="s">
        <v>14</v>
      </c>
      <c r="H5" s="126"/>
      <c r="I5" s="40"/>
      <c r="J5" s="40"/>
      <c r="K5" s="40"/>
      <c r="L5" s="40"/>
      <c r="M5" s="40"/>
      <c r="N5" s="36">
        <v>0.01</v>
      </c>
      <c r="O5" s="40"/>
      <c r="P5" s="40"/>
      <c r="Q5" s="40"/>
      <c r="R5" s="81">
        <f t="shared" ref="R5:R12" si="0">SUM(I5:Q5)</f>
        <v>0.01</v>
      </c>
    </row>
    <row r="6" spans="1:18" s="80" customFormat="1" ht="59.1" customHeight="1">
      <c r="A6" s="48">
        <v>2</v>
      </c>
      <c r="B6" s="2" t="s">
        <v>38</v>
      </c>
      <c r="C6" s="5" t="s">
        <v>27</v>
      </c>
      <c r="D6" s="1" t="s">
        <v>121</v>
      </c>
      <c r="E6" s="5" t="s">
        <v>23</v>
      </c>
      <c r="F6" s="4">
        <v>0.01</v>
      </c>
      <c r="G6" s="1" t="s">
        <v>14</v>
      </c>
      <c r="H6" s="126"/>
      <c r="I6" s="6"/>
      <c r="J6" s="6"/>
      <c r="K6" s="6"/>
      <c r="L6" s="6"/>
      <c r="M6" s="6"/>
      <c r="N6" s="6"/>
      <c r="O6" s="6"/>
      <c r="P6" s="21">
        <v>0.01</v>
      </c>
      <c r="Q6" s="6"/>
      <c r="R6" s="81">
        <f t="shared" si="0"/>
        <v>0.01</v>
      </c>
    </row>
    <row r="7" spans="1:18" s="80" customFormat="1" ht="50.65" customHeight="1">
      <c r="A7" s="48">
        <v>3</v>
      </c>
      <c r="B7" s="10" t="s">
        <v>54</v>
      </c>
      <c r="C7" s="22" t="s">
        <v>48</v>
      </c>
      <c r="D7" s="1" t="s">
        <v>121</v>
      </c>
      <c r="E7" s="1" t="s">
        <v>12</v>
      </c>
      <c r="F7" s="14">
        <v>0.01</v>
      </c>
      <c r="G7" s="1" t="s">
        <v>14</v>
      </c>
      <c r="H7" s="127"/>
      <c r="I7" s="6"/>
      <c r="J7" s="6"/>
      <c r="K7" s="6"/>
      <c r="L7" s="6"/>
      <c r="M7" s="6"/>
      <c r="N7" s="6"/>
      <c r="O7" s="6"/>
      <c r="P7" s="21">
        <v>0.01</v>
      </c>
      <c r="Q7" s="6"/>
      <c r="R7" s="81">
        <f t="shared" si="0"/>
        <v>0.01</v>
      </c>
    </row>
    <row r="8" spans="1:18" s="80" customFormat="1" ht="50.65" customHeight="1">
      <c r="A8" s="48">
        <v>4</v>
      </c>
      <c r="B8" s="30" t="s">
        <v>78</v>
      </c>
      <c r="C8" s="22" t="s">
        <v>51</v>
      </c>
      <c r="D8" s="1" t="s">
        <v>61</v>
      </c>
      <c r="E8" s="1" t="s">
        <v>12</v>
      </c>
      <c r="F8" s="14">
        <v>730226.68</v>
      </c>
      <c r="G8" s="1" t="s">
        <v>14</v>
      </c>
      <c r="H8" s="127"/>
      <c r="I8" s="6"/>
      <c r="J8" s="6"/>
      <c r="K8" s="6"/>
      <c r="L8" s="6"/>
      <c r="M8" s="6">
        <v>0.01</v>
      </c>
      <c r="N8" s="6"/>
      <c r="O8" s="6"/>
      <c r="P8" s="21"/>
      <c r="Q8" s="6"/>
      <c r="R8" s="81">
        <f t="shared" si="0"/>
        <v>0.01</v>
      </c>
    </row>
    <row r="9" spans="1:18" s="80" customFormat="1" ht="50.65" customHeight="1">
      <c r="A9" s="48">
        <v>5</v>
      </c>
      <c r="B9" s="10" t="s">
        <v>55</v>
      </c>
      <c r="C9" s="22" t="s">
        <v>52</v>
      </c>
      <c r="D9" s="1" t="s">
        <v>176</v>
      </c>
      <c r="E9" s="1" t="s">
        <v>12</v>
      </c>
      <c r="F9" s="14">
        <v>0.01</v>
      </c>
      <c r="G9" s="1" t="s">
        <v>14</v>
      </c>
      <c r="H9" s="127"/>
      <c r="I9" s="82"/>
      <c r="J9" s="82"/>
      <c r="K9" s="82"/>
      <c r="L9" s="82"/>
      <c r="M9" s="82"/>
      <c r="N9" s="82"/>
      <c r="O9" s="82"/>
      <c r="P9" s="23">
        <v>0.01</v>
      </c>
      <c r="Q9" s="82"/>
      <c r="R9" s="81">
        <f t="shared" si="0"/>
        <v>0.01</v>
      </c>
    </row>
    <row r="10" spans="1:18" s="80" customFormat="1" ht="91.15" customHeight="1">
      <c r="A10" s="48">
        <v>6</v>
      </c>
      <c r="B10" s="30" t="s">
        <v>79</v>
      </c>
      <c r="C10" s="22" t="s">
        <v>62</v>
      </c>
      <c r="D10" s="4" t="s">
        <v>177</v>
      </c>
      <c r="E10" s="1" t="s">
        <v>12</v>
      </c>
      <c r="F10" s="14">
        <v>450000</v>
      </c>
      <c r="G10" s="1" t="s">
        <v>14</v>
      </c>
      <c r="H10" s="126"/>
      <c r="I10" s="82"/>
      <c r="J10" s="82"/>
      <c r="K10" s="82"/>
      <c r="L10" s="82"/>
      <c r="M10" s="82"/>
      <c r="N10" s="82"/>
      <c r="O10" s="82"/>
      <c r="P10" s="23">
        <v>0.01</v>
      </c>
      <c r="Q10" s="82"/>
      <c r="R10" s="81">
        <f t="shared" si="0"/>
        <v>0.01</v>
      </c>
    </row>
    <row r="11" spans="1:18" s="80" customFormat="1" ht="45.6" customHeight="1">
      <c r="A11" s="48">
        <v>7</v>
      </c>
      <c r="B11" s="30" t="s">
        <v>80</v>
      </c>
      <c r="C11" s="22" t="s">
        <v>63</v>
      </c>
      <c r="D11" s="1" t="s">
        <v>176</v>
      </c>
      <c r="E11" s="1" t="s">
        <v>12</v>
      </c>
      <c r="F11" s="14">
        <v>0.01</v>
      </c>
      <c r="G11" s="1" t="s">
        <v>14</v>
      </c>
      <c r="H11" s="126"/>
      <c r="I11" s="82"/>
      <c r="J11" s="82"/>
      <c r="K11" s="82"/>
      <c r="L11" s="82"/>
      <c r="M11" s="82"/>
      <c r="N11" s="82"/>
      <c r="O11" s="82"/>
      <c r="P11" s="23">
        <v>0.01</v>
      </c>
      <c r="Q11" s="82"/>
      <c r="R11" s="81">
        <f t="shared" si="0"/>
        <v>0.01</v>
      </c>
    </row>
    <row r="12" spans="1:18" s="80" customFormat="1" ht="45.6" customHeight="1">
      <c r="A12" s="66">
        <v>8</v>
      </c>
      <c r="B12" s="73" t="s">
        <v>126</v>
      </c>
      <c r="C12" s="74" t="s">
        <v>181</v>
      </c>
      <c r="D12" s="26" t="s">
        <v>185</v>
      </c>
      <c r="E12" s="26" t="s">
        <v>172</v>
      </c>
      <c r="F12" s="83">
        <v>397796.5</v>
      </c>
      <c r="G12" s="75" t="s">
        <v>13</v>
      </c>
      <c r="H12" s="169"/>
      <c r="I12" s="82"/>
      <c r="J12" s="82"/>
      <c r="K12" s="82"/>
      <c r="L12" s="82"/>
      <c r="M12" s="82"/>
      <c r="N12" s="82"/>
      <c r="O12" s="82"/>
      <c r="P12" s="23"/>
      <c r="Q12" s="82"/>
      <c r="R12" s="158">
        <f t="shared" si="0"/>
        <v>0</v>
      </c>
    </row>
    <row r="13" spans="1:18" ht="15" customHeight="1">
      <c r="A13" s="212"/>
      <c r="B13" s="213"/>
      <c r="C13" s="170" t="s">
        <v>31</v>
      </c>
      <c r="D13" s="171"/>
      <c r="E13" s="171"/>
      <c r="F13" s="171"/>
      <c r="G13" s="203"/>
      <c r="H13" s="204"/>
      <c r="I13" s="172">
        <f>SUM(I5:I12)</f>
        <v>0</v>
      </c>
      <c r="J13" s="172">
        <f t="shared" ref="J13:Q13" si="1">SUM(J5:J12)</f>
        <v>0</v>
      </c>
      <c r="K13" s="172">
        <f t="shared" si="1"/>
        <v>0</v>
      </c>
      <c r="L13" s="172">
        <f t="shared" si="1"/>
        <v>0</v>
      </c>
      <c r="M13" s="172">
        <f t="shared" si="1"/>
        <v>0.01</v>
      </c>
      <c r="N13" s="172">
        <f t="shared" si="1"/>
        <v>0.01</v>
      </c>
      <c r="O13" s="172">
        <f t="shared" si="1"/>
        <v>0</v>
      </c>
      <c r="P13" s="172">
        <f t="shared" si="1"/>
        <v>0.05</v>
      </c>
      <c r="Q13" s="172">
        <f t="shared" si="1"/>
        <v>0</v>
      </c>
      <c r="R13" s="173">
        <f>SUM(R5:R12)</f>
        <v>7.0000000000000007E-2</v>
      </c>
    </row>
    <row r="14" spans="1:18" ht="15" customHeight="1">
      <c r="A14" s="175" t="s">
        <v>128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7"/>
    </row>
    <row r="15" spans="1:18" s="80" customFormat="1" ht="69.599999999999994" customHeight="1">
      <c r="A15" s="47">
        <v>1</v>
      </c>
      <c r="B15" s="37" t="s">
        <v>20</v>
      </c>
      <c r="C15" s="38" t="s">
        <v>65</v>
      </c>
      <c r="D15" s="20" t="s">
        <v>50</v>
      </c>
      <c r="E15" s="38" t="s">
        <v>12</v>
      </c>
      <c r="F15" s="39">
        <v>1000000</v>
      </c>
      <c r="G15" s="38" t="s">
        <v>14</v>
      </c>
      <c r="H15" s="128"/>
      <c r="I15" s="40"/>
      <c r="J15" s="40"/>
      <c r="K15" s="40"/>
      <c r="L15" s="40"/>
      <c r="M15" s="40"/>
      <c r="N15" s="40">
        <v>0.01</v>
      </c>
      <c r="O15" s="40"/>
      <c r="P15" s="40"/>
      <c r="Q15" s="40"/>
      <c r="R15" s="81">
        <f>SUM(I15:Q15)</f>
        <v>0.01</v>
      </c>
    </row>
    <row r="16" spans="1:18" ht="68.650000000000006" customHeight="1">
      <c r="A16" s="49">
        <v>2</v>
      </c>
      <c r="B16" s="10" t="s">
        <v>190</v>
      </c>
      <c r="C16" s="5" t="s">
        <v>87</v>
      </c>
      <c r="D16" s="3" t="s">
        <v>188</v>
      </c>
      <c r="E16" s="7" t="s">
        <v>28</v>
      </c>
      <c r="F16" s="4">
        <v>74400</v>
      </c>
      <c r="G16" s="7" t="s">
        <v>14</v>
      </c>
      <c r="H16" s="127" t="s">
        <v>115</v>
      </c>
      <c r="I16" s="6"/>
      <c r="J16" s="6"/>
      <c r="K16" s="6">
        <v>54400</v>
      </c>
      <c r="L16" s="6"/>
      <c r="M16" s="6"/>
      <c r="N16" s="15"/>
      <c r="O16" s="15"/>
      <c r="P16" s="85"/>
      <c r="Q16" s="15"/>
      <c r="R16" s="81">
        <f>SUM(I16:Q16)</f>
        <v>54400</v>
      </c>
    </row>
    <row r="17" spans="1:18" ht="42.75" customHeight="1">
      <c r="A17" s="49">
        <v>3</v>
      </c>
      <c r="B17" s="10" t="s">
        <v>77</v>
      </c>
      <c r="C17" s="5" t="s">
        <v>180</v>
      </c>
      <c r="D17" s="4" t="s">
        <v>177</v>
      </c>
      <c r="E17" s="7"/>
      <c r="F17" s="4">
        <v>211420</v>
      </c>
      <c r="G17" s="7" t="s">
        <v>14</v>
      </c>
      <c r="H17" s="127"/>
      <c r="I17" s="6"/>
      <c r="J17" s="6"/>
      <c r="K17" s="6"/>
      <c r="L17" s="6"/>
      <c r="M17" s="6"/>
      <c r="N17" s="15"/>
      <c r="O17" s="15"/>
      <c r="P17" s="45">
        <v>211420</v>
      </c>
      <c r="Q17" s="15"/>
      <c r="R17" s="81">
        <f>SUM(I17:Q17)</f>
        <v>211420</v>
      </c>
    </row>
    <row r="18" spans="1:18" ht="189.75" customHeight="1">
      <c r="A18" s="77">
        <v>4</v>
      </c>
      <c r="B18" s="27" t="s">
        <v>24</v>
      </c>
      <c r="C18" s="24" t="s">
        <v>186</v>
      </c>
      <c r="D18" s="3" t="s">
        <v>188</v>
      </c>
      <c r="E18" s="24" t="s">
        <v>28</v>
      </c>
      <c r="F18" s="166">
        <v>500000</v>
      </c>
      <c r="G18" s="24" t="s">
        <v>13</v>
      </c>
      <c r="H18" s="167"/>
      <c r="I18" s="97"/>
      <c r="J18" s="97"/>
      <c r="K18" s="97"/>
      <c r="L18" s="97"/>
      <c r="M18" s="97"/>
      <c r="N18" s="97"/>
      <c r="O18" s="97"/>
      <c r="P18" s="97">
        <v>0.01</v>
      </c>
      <c r="Q18" s="97"/>
      <c r="R18" s="158">
        <f>SUM(I18:Q18)</f>
        <v>0.01</v>
      </c>
    </row>
    <row r="19" spans="1:18" ht="15" customHeight="1">
      <c r="A19" s="192"/>
      <c r="B19" s="193"/>
      <c r="C19" s="149" t="s">
        <v>37</v>
      </c>
      <c r="D19" s="168"/>
      <c r="E19" s="168"/>
      <c r="F19" s="168"/>
      <c r="G19" s="210"/>
      <c r="H19" s="211"/>
      <c r="I19" s="150">
        <f>SUM(I15:I18)</f>
        <v>0</v>
      </c>
      <c r="J19" s="150">
        <f t="shared" ref="J19:Q19" si="2">SUM(J15:J18)</f>
        <v>0</v>
      </c>
      <c r="K19" s="150">
        <f t="shared" si="2"/>
        <v>54400</v>
      </c>
      <c r="L19" s="150">
        <f t="shared" si="2"/>
        <v>0</v>
      </c>
      <c r="M19" s="150">
        <f t="shared" si="2"/>
        <v>0</v>
      </c>
      <c r="N19" s="150">
        <f t="shared" si="2"/>
        <v>0.01</v>
      </c>
      <c r="O19" s="150">
        <f t="shared" si="2"/>
        <v>0</v>
      </c>
      <c r="P19" s="150">
        <f t="shared" si="2"/>
        <v>211420.01</v>
      </c>
      <c r="Q19" s="150">
        <f t="shared" si="2"/>
        <v>0</v>
      </c>
      <c r="R19" s="152">
        <f>SUM(R15:R18)</f>
        <v>265820.02</v>
      </c>
    </row>
    <row r="20" spans="1:18">
      <c r="A20" s="175" t="s">
        <v>32</v>
      </c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7"/>
    </row>
    <row r="21" spans="1:18" ht="74.25" customHeight="1">
      <c r="A21" s="71">
        <v>1</v>
      </c>
      <c r="B21" s="35" t="s">
        <v>191</v>
      </c>
      <c r="C21" s="38" t="s">
        <v>60</v>
      </c>
      <c r="D21" s="3" t="s">
        <v>188</v>
      </c>
      <c r="E21" s="38" t="s">
        <v>12</v>
      </c>
      <c r="F21" s="41">
        <v>500000</v>
      </c>
      <c r="G21" s="38" t="s">
        <v>14</v>
      </c>
      <c r="H21" s="127" t="s">
        <v>149</v>
      </c>
      <c r="I21" s="41"/>
      <c r="J21" s="42"/>
      <c r="K21" s="40"/>
      <c r="L21" s="40">
        <v>100000</v>
      </c>
      <c r="M21" s="42"/>
      <c r="N21" s="42"/>
      <c r="O21" s="42"/>
      <c r="P21" s="42"/>
      <c r="Q21" s="42"/>
      <c r="R21" s="81">
        <f t="shared" ref="R21:R32" si="3">SUM(I21:Q21)</f>
        <v>100000</v>
      </c>
    </row>
    <row r="22" spans="1:18" ht="84" customHeight="1">
      <c r="A22" s="50">
        <v>2</v>
      </c>
      <c r="B22" s="35" t="s">
        <v>192</v>
      </c>
      <c r="C22" s="1" t="s">
        <v>138</v>
      </c>
      <c r="D22" s="3" t="s">
        <v>188</v>
      </c>
      <c r="E22" s="9" t="s">
        <v>28</v>
      </c>
      <c r="F22" s="3">
        <v>74400</v>
      </c>
      <c r="G22" s="38" t="s">
        <v>14</v>
      </c>
      <c r="H22" s="127" t="s">
        <v>139</v>
      </c>
      <c r="I22" s="6"/>
      <c r="J22" s="6"/>
      <c r="K22" s="6"/>
      <c r="L22" s="6">
        <v>10000</v>
      </c>
      <c r="M22" s="6"/>
      <c r="N22" s="89"/>
      <c r="O22" s="6"/>
      <c r="P22" s="6"/>
      <c r="Q22" s="6"/>
      <c r="R22" s="81">
        <f t="shared" si="3"/>
        <v>10000</v>
      </c>
    </row>
    <row r="23" spans="1:18" ht="60" customHeight="1">
      <c r="A23" s="50">
        <v>3</v>
      </c>
      <c r="B23" s="11" t="s">
        <v>193</v>
      </c>
      <c r="C23" s="1" t="s">
        <v>66</v>
      </c>
      <c r="D23" s="3" t="s">
        <v>188</v>
      </c>
      <c r="E23" s="9" t="s">
        <v>28</v>
      </c>
      <c r="F23" s="3">
        <v>74400</v>
      </c>
      <c r="G23" s="38" t="s">
        <v>14</v>
      </c>
      <c r="H23" s="127" t="s">
        <v>140</v>
      </c>
      <c r="I23" s="3"/>
      <c r="J23" s="6"/>
      <c r="K23" s="6"/>
      <c r="L23" s="6">
        <v>5000</v>
      </c>
      <c r="M23" s="6"/>
      <c r="N23" s="6"/>
      <c r="O23" s="6"/>
      <c r="P23" s="6"/>
      <c r="Q23" s="15"/>
      <c r="R23" s="81">
        <f t="shared" si="3"/>
        <v>5000</v>
      </c>
    </row>
    <row r="24" spans="1:18" ht="66" customHeight="1">
      <c r="A24" s="50">
        <v>4</v>
      </c>
      <c r="B24" s="2" t="s">
        <v>194</v>
      </c>
      <c r="C24" s="1" t="s">
        <v>88</v>
      </c>
      <c r="D24" s="3" t="s">
        <v>188</v>
      </c>
      <c r="E24" s="1" t="s">
        <v>12</v>
      </c>
      <c r="F24" s="3">
        <v>74400</v>
      </c>
      <c r="G24" s="38" t="s">
        <v>14</v>
      </c>
      <c r="H24" s="127"/>
      <c r="I24" s="6"/>
      <c r="J24" s="6"/>
      <c r="K24" s="6"/>
      <c r="L24" s="6">
        <v>74400</v>
      </c>
      <c r="M24" s="6"/>
      <c r="N24" s="6"/>
      <c r="O24" s="6"/>
      <c r="P24" s="6"/>
      <c r="Q24" s="6"/>
      <c r="R24" s="81">
        <f t="shared" si="3"/>
        <v>74400</v>
      </c>
    </row>
    <row r="25" spans="1:18" ht="67.5">
      <c r="A25" s="50">
        <v>5</v>
      </c>
      <c r="B25" s="11" t="s">
        <v>195</v>
      </c>
      <c r="C25" s="1" t="s">
        <v>72</v>
      </c>
      <c r="D25" s="3" t="s">
        <v>188</v>
      </c>
      <c r="E25" s="1" t="s">
        <v>12</v>
      </c>
      <c r="F25" s="3">
        <v>20000</v>
      </c>
      <c r="G25" s="38" t="s">
        <v>14</v>
      </c>
      <c r="H25" s="127" t="s">
        <v>141</v>
      </c>
      <c r="I25" s="6"/>
      <c r="J25" s="6"/>
      <c r="K25" s="6"/>
      <c r="L25" s="6">
        <v>1000</v>
      </c>
      <c r="M25" s="6"/>
      <c r="N25" s="90"/>
      <c r="O25" s="6"/>
      <c r="P25" s="6"/>
      <c r="Q25" s="6"/>
      <c r="R25" s="81">
        <f t="shared" si="3"/>
        <v>1000</v>
      </c>
    </row>
    <row r="26" spans="1:18" ht="71.45" customHeight="1">
      <c r="A26" s="71">
        <v>6</v>
      </c>
      <c r="B26" s="29" t="s">
        <v>57</v>
      </c>
      <c r="C26" s="26" t="s">
        <v>26</v>
      </c>
      <c r="D26" s="28" t="s">
        <v>187</v>
      </c>
      <c r="E26" s="26" t="s">
        <v>12</v>
      </c>
      <c r="F26" s="25">
        <v>2121300</v>
      </c>
      <c r="G26" s="24" t="s">
        <v>14</v>
      </c>
      <c r="H26" s="130"/>
      <c r="I26" s="15"/>
      <c r="J26" s="15"/>
      <c r="K26" s="15"/>
      <c r="L26" s="15"/>
      <c r="M26" s="15"/>
      <c r="N26" s="15"/>
      <c r="O26" s="15"/>
      <c r="P26" s="6">
        <v>0.01</v>
      </c>
      <c r="Q26" s="6"/>
      <c r="R26" s="81">
        <f t="shared" si="3"/>
        <v>0.01</v>
      </c>
    </row>
    <row r="27" spans="1:18" ht="36" customHeight="1">
      <c r="A27" s="50">
        <v>7</v>
      </c>
      <c r="B27" s="2" t="s">
        <v>22</v>
      </c>
      <c r="C27" s="7" t="s">
        <v>56</v>
      </c>
      <c r="D27" s="28" t="s">
        <v>187</v>
      </c>
      <c r="E27" s="7" t="s">
        <v>12</v>
      </c>
      <c r="F27" s="12">
        <v>472717.29</v>
      </c>
      <c r="G27" s="7" t="s">
        <v>14</v>
      </c>
      <c r="H27" s="129"/>
      <c r="I27" s="15"/>
      <c r="J27" s="15"/>
      <c r="K27" s="15"/>
      <c r="L27" s="15"/>
      <c r="M27" s="15"/>
      <c r="N27" s="15"/>
      <c r="O27" s="15"/>
      <c r="P27" s="6">
        <v>0.01</v>
      </c>
      <c r="Q27" s="6"/>
      <c r="R27" s="81">
        <f t="shared" si="3"/>
        <v>0.01</v>
      </c>
    </row>
    <row r="28" spans="1:18" ht="58.5" customHeight="1">
      <c r="A28" s="50">
        <v>8</v>
      </c>
      <c r="B28" s="11" t="s">
        <v>83</v>
      </c>
      <c r="C28" s="7" t="s">
        <v>116</v>
      </c>
      <c r="D28" s="28" t="s">
        <v>187</v>
      </c>
      <c r="E28" s="7" t="s">
        <v>12</v>
      </c>
      <c r="F28" s="16">
        <v>0.01</v>
      </c>
      <c r="G28" s="7" t="s">
        <v>14</v>
      </c>
      <c r="H28" s="131"/>
      <c r="I28" s="91"/>
      <c r="J28" s="91"/>
      <c r="K28" s="91"/>
      <c r="L28" s="91"/>
      <c r="M28" s="91"/>
      <c r="N28" s="92"/>
      <c r="O28" s="92"/>
      <c r="P28" s="6">
        <v>0.01</v>
      </c>
      <c r="Q28" s="92"/>
      <c r="R28" s="81">
        <f t="shared" si="3"/>
        <v>0.01</v>
      </c>
    </row>
    <row r="29" spans="1:18" ht="36" customHeight="1">
      <c r="A29" s="50">
        <v>9</v>
      </c>
      <c r="B29" s="2" t="s">
        <v>126</v>
      </c>
      <c r="C29" s="7" t="s">
        <v>125</v>
      </c>
      <c r="D29" s="2" t="s">
        <v>117</v>
      </c>
      <c r="E29" s="7" t="s">
        <v>117</v>
      </c>
      <c r="F29" s="12">
        <v>328000</v>
      </c>
      <c r="G29" s="7" t="s">
        <v>14</v>
      </c>
      <c r="H29" s="129"/>
      <c r="I29" s="91"/>
      <c r="J29" s="91"/>
      <c r="K29" s="91"/>
      <c r="L29" s="91"/>
      <c r="M29" s="91"/>
      <c r="N29" s="92"/>
      <c r="O29" s="92"/>
      <c r="P29" s="6"/>
      <c r="Q29" s="92"/>
      <c r="R29" s="81">
        <f t="shared" si="3"/>
        <v>0</v>
      </c>
    </row>
    <row r="30" spans="1:18" ht="36" customHeight="1">
      <c r="A30" s="50">
        <v>10</v>
      </c>
      <c r="B30" s="2" t="s">
        <v>126</v>
      </c>
      <c r="C30" s="7" t="s">
        <v>170</v>
      </c>
      <c r="D30" s="7" t="s">
        <v>171</v>
      </c>
      <c r="E30" s="7" t="s">
        <v>171</v>
      </c>
      <c r="F30" s="12">
        <v>480000</v>
      </c>
      <c r="G30" s="7" t="s">
        <v>14</v>
      </c>
      <c r="H30" s="128"/>
      <c r="I30" s="91"/>
      <c r="J30" s="91"/>
      <c r="K30" s="91"/>
      <c r="L30" s="91"/>
      <c r="M30" s="91"/>
      <c r="N30" s="92"/>
      <c r="O30" s="92"/>
      <c r="P30" s="6"/>
      <c r="Q30" s="92"/>
      <c r="R30" s="81">
        <f t="shared" si="3"/>
        <v>0</v>
      </c>
    </row>
    <row r="31" spans="1:18" ht="75" customHeight="1">
      <c r="A31" s="50">
        <v>11</v>
      </c>
      <c r="B31" s="11" t="s">
        <v>81</v>
      </c>
      <c r="C31" s="1" t="s">
        <v>70</v>
      </c>
      <c r="D31" s="3" t="s">
        <v>188</v>
      </c>
      <c r="E31" s="1" t="s">
        <v>12</v>
      </c>
      <c r="F31" s="3">
        <v>45000</v>
      </c>
      <c r="G31" s="18" t="s">
        <v>71</v>
      </c>
      <c r="H31" s="127"/>
      <c r="I31" s="6"/>
      <c r="J31" s="6"/>
      <c r="K31" s="6">
        <v>45000</v>
      </c>
      <c r="L31" s="6"/>
      <c r="M31" s="6"/>
      <c r="N31" s="93"/>
      <c r="O31" s="6"/>
      <c r="P31" s="6"/>
      <c r="Q31" s="6"/>
      <c r="R31" s="81">
        <f t="shared" si="3"/>
        <v>45000</v>
      </c>
    </row>
    <row r="32" spans="1:18" ht="66" customHeight="1">
      <c r="A32" s="72">
        <v>12</v>
      </c>
      <c r="B32" s="160" t="s">
        <v>82</v>
      </c>
      <c r="C32" s="26" t="s">
        <v>69</v>
      </c>
      <c r="D32" s="3" t="s">
        <v>189</v>
      </c>
      <c r="E32" s="161" t="s">
        <v>28</v>
      </c>
      <c r="F32" s="25">
        <v>20000</v>
      </c>
      <c r="G32" s="162" t="s">
        <v>67</v>
      </c>
      <c r="H32" s="147"/>
      <c r="I32" s="82"/>
      <c r="J32" s="82"/>
      <c r="K32" s="82">
        <v>20000</v>
      </c>
      <c r="L32" s="82"/>
      <c r="M32" s="82"/>
      <c r="N32" s="163"/>
      <c r="O32" s="82"/>
      <c r="P32" s="82"/>
      <c r="Q32" s="82"/>
      <c r="R32" s="158">
        <f t="shared" si="3"/>
        <v>20000</v>
      </c>
    </row>
    <row r="33" spans="1:21" ht="15" customHeight="1">
      <c r="A33" s="205"/>
      <c r="B33" s="206"/>
      <c r="C33" s="149" t="s">
        <v>44</v>
      </c>
      <c r="D33" s="159"/>
      <c r="E33" s="159"/>
      <c r="F33" s="159"/>
      <c r="G33" s="164"/>
      <c r="H33" s="165"/>
      <c r="I33" s="150">
        <f>SUM(I21:I32)</f>
        <v>0</v>
      </c>
      <c r="J33" s="150">
        <f t="shared" ref="J33:Q33" si="4">SUM(J21:J32)</f>
        <v>0</v>
      </c>
      <c r="K33" s="150">
        <f t="shared" si="4"/>
        <v>65000</v>
      </c>
      <c r="L33" s="150">
        <f t="shared" si="4"/>
        <v>190400</v>
      </c>
      <c r="M33" s="150">
        <f t="shared" si="4"/>
        <v>0</v>
      </c>
      <c r="N33" s="150">
        <f t="shared" si="4"/>
        <v>0</v>
      </c>
      <c r="O33" s="150">
        <f t="shared" si="4"/>
        <v>0</v>
      </c>
      <c r="P33" s="150">
        <f t="shared" si="4"/>
        <v>0.03</v>
      </c>
      <c r="Q33" s="150">
        <f t="shared" si="4"/>
        <v>0</v>
      </c>
      <c r="R33" s="152">
        <f>SUM(R21:R32)</f>
        <v>255400.03000000003</v>
      </c>
    </row>
    <row r="34" spans="1:21">
      <c r="A34" s="175" t="s">
        <v>33</v>
      </c>
      <c r="B34" s="176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7"/>
    </row>
    <row r="35" spans="1:21" s="80" customFormat="1" ht="76.150000000000006" customHeight="1">
      <c r="A35" s="51">
        <v>1</v>
      </c>
      <c r="B35" s="33" t="s">
        <v>84</v>
      </c>
      <c r="C35" s="22" t="s">
        <v>64</v>
      </c>
      <c r="D35" s="41" t="s">
        <v>188</v>
      </c>
      <c r="E35" s="38" t="s">
        <v>12</v>
      </c>
      <c r="F35" s="39">
        <v>200000</v>
      </c>
      <c r="G35" s="38" t="s">
        <v>14</v>
      </c>
      <c r="H35" s="132" t="s">
        <v>144</v>
      </c>
      <c r="I35" s="94"/>
      <c r="J35" s="94"/>
      <c r="K35" s="46">
        <v>50000</v>
      </c>
      <c r="L35" s="94"/>
      <c r="M35" s="94"/>
      <c r="N35" s="94"/>
      <c r="O35" s="94"/>
      <c r="P35" s="94"/>
      <c r="Q35" s="94"/>
      <c r="R35" s="81">
        <f t="shared" ref="R35:R42" si="5">SUM(I35:Q35)</f>
        <v>50000</v>
      </c>
    </row>
    <row r="36" spans="1:21" s="80" customFormat="1" ht="80.25" customHeight="1">
      <c r="A36" s="49">
        <v>2</v>
      </c>
      <c r="B36" s="11" t="s">
        <v>85</v>
      </c>
      <c r="C36" s="22" t="s">
        <v>74</v>
      </c>
      <c r="D36" s="41" t="s">
        <v>188</v>
      </c>
      <c r="E36" s="1" t="s">
        <v>12</v>
      </c>
      <c r="F36" s="14">
        <v>350000</v>
      </c>
      <c r="G36" s="1" t="s">
        <v>14</v>
      </c>
      <c r="H36" s="133" t="s">
        <v>150</v>
      </c>
      <c r="I36" s="6"/>
      <c r="J36" s="6"/>
      <c r="K36" s="6">
        <v>250000</v>
      </c>
      <c r="L36" s="6"/>
      <c r="M36" s="6"/>
      <c r="N36" s="6"/>
      <c r="O36" s="6"/>
      <c r="P36" s="6"/>
      <c r="Q36" s="6"/>
      <c r="R36" s="81">
        <f t="shared" si="5"/>
        <v>250000</v>
      </c>
    </row>
    <row r="37" spans="1:21" s="80" customFormat="1" ht="80.25" customHeight="1">
      <c r="A37" s="51">
        <v>3</v>
      </c>
      <c r="B37" s="11" t="s">
        <v>151</v>
      </c>
      <c r="C37" s="22" t="s">
        <v>152</v>
      </c>
      <c r="D37" s="41" t="s">
        <v>188</v>
      </c>
      <c r="E37" s="1" t="s">
        <v>12</v>
      </c>
      <c r="F37" s="14">
        <v>500000</v>
      </c>
      <c r="G37" s="1" t="s">
        <v>14</v>
      </c>
      <c r="H37" s="133" t="s">
        <v>153</v>
      </c>
      <c r="I37" s="6"/>
      <c r="J37" s="6">
        <v>50000</v>
      </c>
      <c r="K37" s="89"/>
      <c r="L37" s="6"/>
      <c r="M37" s="6"/>
      <c r="N37" s="6"/>
      <c r="O37" s="6"/>
      <c r="P37" s="6"/>
      <c r="Q37" s="6"/>
      <c r="R37" s="81">
        <f t="shared" si="5"/>
        <v>50000</v>
      </c>
    </row>
    <row r="38" spans="1:21" s="80" customFormat="1" ht="49.35" customHeight="1">
      <c r="A38" s="49">
        <v>4</v>
      </c>
      <c r="B38" s="2" t="s">
        <v>40</v>
      </c>
      <c r="C38" s="1" t="s">
        <v>35</v>
      </c>
      <c r="D38" s="3"/>
      <c r="E38" s="7" t="s">
        <v>12</v>
      </c>
      <c r="F38" s="3">
        <v>0.01</v>
      </c>
      <c r="G38" s="1" t="s">
        <v>14</v>
      </c>
      <c r="H38" s="129"/>
      <c r="I38" s="15"/>
      <c r="J38" s="15"/>
      <c r="K38" s="6"/>
      <c r="L38" s="15"/>
      <c r="M38" s="15"/>
      <c r="N38" s="15"/>
      <c r="O38" s="15"/>
      <c r="P38" s="15"/>
      <c r="Q38" s="15">
        <v>30000</v>
      </c>
      <c r="R38" s="81">
        <f t="shared" si="5"/>
        <v>30000</v>
      </c>
    </row>
    <row r="39" spans="1:21" s="80" customFormat="1" ht="39.75" customHeight="1">
      <c r="A39" s="51">
        <v>5</v>
      </c>
      <c r="B39" s="2" t="s">
        <v>41</v>
      </c>
      <c r="C39" s="1" t="s">
        <v>36</v>
      </c>
      <c r="D39" s="3"/>
      <c r="E39" s="7" t="s">
        <v>12</v>
      </c>
      <c r="F39" s="3">
        <v>0.01</v>
      </c>
      <c r="G39" s="1" t="s">
        <v>14</v>
      </c>
      <c r="H39" s="129"/>
      <c r="I39" s="15"/>
      <c r="J39" s="15"/>
      <c r="K39" s="6"/>
      <c r="L39" s="15"/>
      <c r="M39" s="15"/>
      <c r="N39" s="15"/>
      <c r="O39" s="15"/>
      <c r="P39" s="15">
        <v>0.01</v>
      </c>
      <c r="Q39" s="15"/>
      <c r="R39" s="81">
        <f t="shared" si="5"/>
        <v>0.01</v>
      </c>
    </row>
    <row r="40" spans="1:21" s="80" customFormat="1" ht="40.15" customHeight="1">
      <c r="A40" s="51">
        <v>6</v>
      </c>
      <c r="B40" s="11" t="s">
        <v>86</v>
      </c>
      <c r="C40" s="1" t="s">
        <v>75</v>
      </c>
      <c r="D40" s="41" t="s">
        <v>188</v>
      </c>
      <c r="E40" s="1" t="s">
        <v>12</v>
      </c>
      <c r="F40" s="8">
        <v>50000</v>
      </c>
      <c r="G40" s="1" t="s">
        <v>13</v>
      </c>
      <c r="H40" s="129"/>
      <c r="I40" s="15"/>
      <c r="J40" s="15"/>
      <c r="K40" s="6"/>
      <c r="L40" s="15"/>
      <c r="M40" s="15"/>
      <c r="N40" s="15">
        <v>0.01</v>
      </c>
      <c r="O40" s="15"/>
      <c r="P40" s="15"/>
      <c r="Q40" s="15"/>
      <c r="R40" s="81">
        <f t="shared" si="5"/>
        <v>0.01</v>
      </c>
    </row>
    <row r="41" spans="1:21" s="80" customFormat="1" ht="31.5">
      <c r="A41" s="49">
        <v>7</v>
      </c>
      <c r="B41" s="2" t="s">
        <v>145</v>
      </c>
      <c r="C41" s="1" t="s">
        <v>119</v>
      </c>
      <c r="D41" s="41" t="s">
        <v>188</v>
      </c>
      <c r="E41" s="1" t="s">
        <v>12</v>
      </c>
      <c r="F41" s="8">
        <v>30000</v>
      </c>
      <c r="G41" s="1" t="s">
        <v>13</v>
      </c>
      <c r="H41" s="134"/>
      <c r="I41" s="15"/>
      <c r="J41" s="15"/>
      <c r="K41" s="6">
        <v>30000</v>
      </c>
      <c r="L41" s="15"/>
      <c r="M41" s="15"/>
      <c r="N41" s="15"/>
      <c r="O41" s="15"/>
      <c r="P41" s="15"/>
      <c r="Q41" s="15"/>
      <c r="R41" s="81">
        <f t="shared" si="5"/>
        <v>30000</v>
      </c>
      <c r="T41" s="96"/>
    </row>
    <row r="42" spans="1:21" s="80" customFormat="1" ht="103.5" customHeight="1">
      <c r="A42" s="51">
        <v>8</v>
      </c>
      <c r="B42" s="27" t="s">
        <v>126</v>
      </c>
      <c r="C42" s="69" t="s">
        <v>173</v>
      </c>
      <c r="D42" s="25" t="s">
        <v>172</v>
      </c>
      <c r="E42" s="26" t="s">
        <v>174</v>
      </c>
      <c r="F42" s="76"/>
      <c r="G42" s="26" t="s">
        <v>14</v>
      </c>
      <c r="H42" s="135"/>
      <c r="I42" s="97"/>
      <c r="J42" s="97"/>
      <c r="K42" s="82"/>
      <c r="L42" s="97"/>
      <c r="M42" s="97"/>
      <c r="N42" s="97"/>
      <c r="O42" s="97"/>
      <c r="P42" s="97"/>
      <c r="Q42" s="97"/>
      <c r="R42" s="158">
        <f t="shared" si="5"/>
        <v>0</v>
      </c>
      <c r="T42" s="96"/>
    </row>
    <row r="43" spans="1:21" ht="15" customHeight="1">
      <c r="A43" s="192"/>
      <c r="B43" s="193"/>
      <c r="C43" s="149" t="s">
        <v>45</v>
      </c>
      <c r="D43" s="159"/>
      <c r="E43" s="159"/>
      <c r="F43" s="159"/>
      <c r="G43" s="194"/>
      <c r="H43" s="195"/>
      <c r="I43" s="150">
        <f t="shared" ref="I43:R43" si="6">SUM(I35:I42)</f>
        <v>0</v>
      </c>
      <c r="J43" s="150">
        <f t="shared" si="6"/>
        <v>50000</v>
      </c>
      <c r="K43" s="150">
        <f t="shared" si="6"/>
        <v>330000</v>
      </c>
      <c r="L43" s="150">
        <f t="shared" si="6"/>
        <v>0</v>
      </c>
      <c r="M43" s="150">
        <f t="shared" si="6"/>
        <v>0</v>
      </c>
      <c r="N43" s="150">
        <f t="shared" si="6"/>
        <v>0.01</v>
      </c>
      <c r="O43" s="150">
        <f t="shared" si="6"/>
        <v>0</v>
      </c>
      <c r="P43" s="150">
        <f t="shared" si="6"/>
        <v>0.01</v>
      </c>
      <c r="Q43" s="150">
        <f t="shared" si="6"/>
        <v>30000</v>
      </c>
      <c r="R43" s="152">
        <f t="shared" si="6"/>
        <v>410000.02</v>
      </c>
    </row>
    <row r="44" spans="1:21" ht="15" customHeight="1">
      <c r="A44" s="175" t="s">
        <v>34</v>
      </c>
      <c r="B44" s="176"/>
      <c r="C44" s="176"/>
      <c r="D44" s="176"/>
      <c r="E44" s="176"/>
      <c r="F44" s="176"/>
      <c r="G44" s="176"/>
      <c r="H44" s="176"/>
      <c r="I44" s="176"/>
      <c r="J44" s="176"/>
      <c r="K44" s="176"/>
      <c r="L44" s="176"/>
      <c r="M44" s="176"/>
      <c r="N44" s="176"/>
      <c r="O44" s="176"/>
      <c r="P44" s="176"/>
      <c r="Q44" s="176"/>
      <c r="R44" s="177"/>
    </row>
    <row r="45" spans="1:21" s="80" customFormat="1" ht="82.5" customHeight="1">
      <c r="A45" s="47">
        <v>1</v>
      </c>
      <c r="B45" s="35" t="s">
        <v>21</v>
      </c>
      <c r="C45" s="98" t="s">
        <v>42</v>
      </c>
      <c r="D45" s="41" t="s">
        <v>188</v>
      </c>
      <c r="E45" s="38" t="s">
        <v>12</v>
      </c>
      <c r="F45" s="41">
        <v>80000</v>
      </c>
      <c r="G45" s="38" t="s">
        <v>67</v>
      </c>
      <c r="H45" s="133" t="s">
        <v>118</v>
      </c>
      <c r="I45" s="99"/>
      <c r="J45" s="40"/>
      <c r="K45" s="40">
        <v>20000</v>
      </c>
      <c r="L45" s="40"/>
      <c r="M45" s="40"/>
      <c r="N45" s="40"/>
      <c r="O45" s="40"/>
      <c r="P45" s="40"/>
      <c r="Q45" s="40"/>
      <c r="R45" s="81">
        <f>SUM(I45:Q45)</f>
        <v>20000</v>
      </c>
    </row>
    <row r="46" spans="1:21" ht="101.25">
      <c r="A46" s="48">
        <v>2</v>
      </c>
      <c r="B46" s="35" t="s">
        <v>147</v>
      </c>
      <c r="C46" s="3" t="s">
        <v>148</v>
      </c>
      <c r="D46" s="41" t="s">
        <v>175</v>
      </c>
      <c r="E46" s="38" t="s">
        <v>12</v>
      </c>
      <c r="F46" s="20">
        <v>315952</v>
      </c>
      <c r="G46" s="38" t="s">
        <v>129</v>
      </c>
      <c r="H46" s="133" t="s">
        <v>137</v>
      </c>
      <c r="I46" s="65"/>
      <c r="J46" s="65"/>
      <c r="K46" s="65"/>
      <c r="L46" s="65"/>
      <c r="M46" s="65"/>
      <c r="N46" s="65"/>
      <c r="O46" s="65"/>
      <c r="P46" s="44">
        <v>275280</v>
      </c>
      <c r="Q46" s="65"/>
      <c r="R46" s="100">
        <f>SUM(I46:Q46)</f>
        <v>275280</v>
      </c>
    </row>
    <row r="47" spans="1:21" ht="30" customHeight="1">
      <c r="A47" s="66">
        <v>3</v>
      </c>
      <c r="B47" s="67"/>
      <c r="C47" s="25" t="s">
        <v>169</v>
      </c>
      <c r="D47" s="41" t="s">
        <v>188</v>
      </c>
      <c r="E47" s="153" t="s">
        <v>12</v>
      </c>
      <c r="F47" s="68">
        <v>0.01</v>
      </c>
      <c r="G47" s="153" t="s">
        <v>14</v>
      </c>
      <c r="H47" s="136"/>
      <c r="I47" s="95"/>
      <c r="J47" s="95"/>
      <c r="K47" s="95"/>
      <c r="L47" s="95"/>
      <c r="M47" s="95"/>
      <c r="N47" s="95"/>
      <c r="O47" s="95"/>
      <c r="P47" s="101"/>
      <c r="Q47" s="95"/>
      <c r="R47" s="148">
        <f>SUM(I47:Q47)</f>
        <v>0</v>
      </c>
    </row>
    <row r="48" spans="1:21" ht="16.5" customHeight="1">
      <c r="A48" s="190"/>
      <c r="B48" s="191"/>
      <c r="C48" s="154" t="s">
        <v>46</v>
      </c>
      <c r="D48" s="155"/>
      <c r="E48" s="155"/>
      <c r="F48" s="155"/>
      <c r="G48" s="196"/>
      <c r="H48" s="197"/>
      <c r="I48" s="156">
        <f>SUM(I45:I47)</f>
        <v>0</v>
      </c>
      <c r="J48" s="156">
        <f t="shared" ref="J48:Q48" si="7">SUM(J45:J47)</f>
        <v>0</v>
      </c>
      <c r="K48" s="156">
        <f t="shared" si="7"/>
        <v>20000</v>
      </c>
      <c r="L48" s="156">
        <f t="shared" si="7"/>
        <v>0</v>
      </c>
      <c r="M48" s="156">
        <f t="shared" si="7"/>
        <v>0</v>
      </c>
      <c r="N48" s="156">
        <f t="shared" si="7"/>
        <v>0</v>
      </c>
      <c r="O48" s="156">
        <f t="shared" si="7"/>
        <v>0</v>
      </c>
      <c r="P48" s="156">
        <f t="shared" si="7"/>
        <v>275280</v>
      </c>
      <c r="Q48" s="156">
        <f t="shared" si="7"/>
        <v>0</v>
      </c>
      <c r="R48" s="157">
        <f>SUM(R45:R47)</f>
        <v>295280</v>
      </c>
      <c r="S48" s="102"/>
      <c r="T48" s="103" t="s">
        <v>8</v>
      </c>
      <c r="U48" s="103" t="s">
        <v>146</v>
      </c>
    </row>
    <row r="49" spans="1:21">
      <c r="A49" s="119"/>
      <c r="B49" s="120"/>
      <c r="C49" s="121" t="s">
        <v>130</v>
      </c>
      <c r="D49" s="122"/>
      <c r="E49" s="122"/>
      <c r="F49" s="123"/>
      <c r="G49" s="122"/>
      <c r="H49" s="122"/>
      <c r="I49" s="124">
        <f t="shared" ref="I49:R49" si="8">SUM(I48,I43,I33,I19,I13)</f>
        <v>0</v>
      </c>
      <c r="J49" s="124">
        <f t="shared" si="8"/>
        <v>50000</v>
      </c>
      <c r="K49" s="124">
        <f t="shared" si="8"/>
        <v>469400</v>
      </c>
      <c r="L49" s="124">
        <f t="shared" si="8"/>
        <v>190400</v>
      </c>
      <c r="M49" s="124">
        <f t="shared" si="8"/>
        <v>0.01</v>
      </c>
      <c r="N49" s="124">
        <f t="shared" si="8"/>
        <v>0.03</v>
      </c>
      <c r="O49" s="124">
        <f t="shared" si="8"/>
        <v>0</v>
      </c>
      <c r="P49" s="124">
        <f t="shared" si="8"/>
        <v>486700.10000000003</v>
      </c>
      <c r="Q49" s="124">
        <f t="shared" si="8"/>
        <v>30000</v>
      </c>
      <c r="R49" s="125">
        <f t="shared" si="8"/>
        <v>1226500.1400000001</v>
      </c>
      <c r="S49" s="104">
        <f>SUM(I49:Q49)</f>
        <v>1226500.1400000001</v>
      </c>
      <c r="T49" s="104">
        <f>K49-518229.19</f>
        <v>-48829.19</v>
      </c>
      <c r="U49" s="104">
        <f>L49-513503.43</f>
        <v>-323103.43</v>
      </c>
    </row>
    <row r="50" spans="1:21" s="80" customFormat="1" ht="30.75" customHeight="1">
      <c r="A50" s="175" t="s">
        <v>123</v>
      </c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7"/>
    </row>
    <row r="51" spans="1:21" ht="39" customHeight="1">
      <c r="A51" s="180">
        <v>1</v>
      </c>
      <c r="B51" s="184" t="s">
        <v>89</v>
      </c>
      <c r="C51" s="182" t="s">
        <v>90</v>
      </c>
      <c r="D51" s="105" t="s">
        <v>8</v>
      </c>
      <c r="E51" s="182" t="s">
        <v>12</v>
      </c>
      <c r="F51" s="198">
        <v>249400</v>
      </c>
      <c r="G51" s="182" t="s">
        <v>14</v>
      </c>
      <c r="H51" s="127"/>
      <c r="I51" s="42">
        <v>47748.28</v>
      </c>
      <c r="J51" s="178"/>
      <c r="K51" s="178"/>
      <c r="M51" s="178"/>
      <c r="N51" s="178"/>
      <c r="O51" s="178"/>
      <c r="P51" s="42"/>
      <c r="Q51" s="178"/>
      <c r="R51" s="52">
        <f>SUM(I51:Q51)</f>
        <v>47748.28</v>
      </c>
    </row>
    <row r="52" spans="1:21" ht="24" customHeight="1">
      <c r="A52" s="181"/>
      <c r="B52" s="185"/>
      <c r="C52" s="183"/>
      <c r="D52" s="31" t="s">
        <v>91</v>
      </c>
      <c r="E52" s="183"/>
      <c r="F52" s="199"/>
      <c r="G52" s="183"/>
      <c r="H52" s="137"/>
      <c r="I52" s="42"/>
      <c r="J52" s="179"/>
      <c r="K52" s="179"/>
      <c r="L52" s="15"/>
      <c r="M52" s="179"/>
      <c r="N52" s="179"/>
      <c r="O52" s="179"/>
      <c r="P52" s="15">
        <v>0</v>
      </c>
      <c r="Q52" s="179"/>
      <c r="R52" s="53">
        <f t="shared" ref="R52:R61" si="9">SUM(I52:Q52)</f>
        <v>0</v>
      </c>
    </row>
    <row r="53" spans="1:21" ht="69.75" customHeight="1">
      <c r="A53" s="50">
        <v>2</v>
      </c>
      <c r="B53" s="11" t="s">
        <v>92</v>
      </c>
      <c r="C53" s="7" t="s">
        <v>93</v>
      </c>
      <c r="D53" s="31" t="s">
        <v>91</v>
      </c>
      <c r="E53" s="7" t="s">
        <v>28</v>
      </c>
      <c r="F53" s="14">
        <v>2300000</v>
      </c>
      <c r="G53" s="7" t="s">
        <v>14</v>
      </c>
      <c r="H53" s="127"/>
      <c r="I53" s="15"/>
      <c r="J53" s="15"/>
      <c r="K53" s="15"/>
      <c r="L53" s="15"/>
      <c r="M53" s="15"/>
      <c r="N53" s="15"/>
      <c r="O53" s="15"/>
      <c r="P53" s="15">
        <v>1073584.75</v>
      </c>
      <c r="Q53" s="15"/>
      <c r="R53" s="53">
        <f t="shared" si="9"/>
        <v>1073584.75</v>
      </c>
    </row>
    <row r="54" spans="1:21" ht="41.25" customHeight="1">
      <c r="A54" s="50">
        <v>3</v>
      </c>
      <c r="B54" s="11" t="s">
        <v>94</v>
      </c>
      <c r="C54" s="7" t="s">
        <v>95</v>
      </c>
      <c r="D54" s="12"/>
      <c r="E54" s="7" t="s">
        <v>12</v>
      </c>
      <c r="F54" s="12">
        <v>74400</v>
      </c>
      <c r="G54" s="18" t="s">
        <v>14</v>
      </c>
      <c r="H54" s="127"/>
      <c r="I54" s="15"/>
      <c r="J54" s="15"/>
      <c r="K54" s="15">
        <v>24400</v>
      </c>
      <c r="L54" s="15">
        <v>50000</v>
      </c>
      <c r="M54" s="15"/>
      <c r="N54" s="15"/>
      <c r="O54" s="15"/>
      <c r="P54" s="15"/>
      <c r="Q54" s="15"/>
      <c r="R54" s="53">
        <f t="shared" si="9"/>
        <v>74400</v>
      </c>
    </row>
    <row r="55" spans="1:21" ht="80.25" customHeight="1">
      <c r="A55" s="218">
        <v>4</v>
      </c>
      <c r="B55" s="11" t="s">
        <v>96</v>
      </c>
      <c r="C55" s="7" t="s">
        <v>97</v>
      </c>
      <c r="D55" s="12"/>
      <c r="E55" s="7" t="s">
        <v>12</v>
      </c>
      <c r="F55" s="12">
        <v>240000</v>
      </c>
      <c r="G55" s="7" t="s">
        <v>14</v>
      </c>
      <c r="H55" s="127"/>
      <c r="I55" s="15"/>
      <c r="J55" s="15"/>
      <c r="K55" s="6">
        <v>0</v>
      </c>
      <c r="L55" s="15"/>
      <c r="M55" s="15">
        <v>103845.99</v>
      </c>
      <c r="N55" s="89"/>
      <c r="O55" s="15"/>
      <c r="P55" s="15"/>
      <c r="Q55" s="15"/>
      <c r="R55" s="53">
        <f t="shared" si="9"/>
        <v>103845.99</v>
      </c>
    </row>
    <row r="56" spans="1:21" ht="13.5" customHeight="1">
      <c r="A56" s="181"/>
      <c r="B56" s="11" t="s">
        <v>134</v>
      </c>
      <c r="C56" s="7" t="s">
        <v>135</v>
      </c>
      <c r="D56" s="12"/>
      <c r="E56" s="7"/>
      <c r="F56" s="12"/>
      <c r="G56" s="7"/>
      <c r="H56" s="127"/>
      <c r="I56" s="15"/>
      <c r="J56" s="15"/>
      <c r="K56" s="6">
        <v>41057.120000000003</v>
      </c>
      <c r="L56" s="15"/>
      <c r="M56" s="15"/>
      <c r="N56" s="89"/>
      <c r="O56" s="15"/>
      <c r="P56" s="15"/>
      <c r="Q56" s="15"/>
      <c r="R56" s="53">
        <f t="shared" si="9"/>
        <v>41057.120000000003</v>
      </c>
    </row>
    <row r="57" spans="1:21" ht="48.75" customHeight="1">
      <c r="A57" s="50">
        <v>5</v>
      </c>
      <c r="B57" s="11" t="s">
        <v>98</v>
      </c>
      <c r="C57" s="7" t="s">
        <v>99</v>
      </c>
      <c r="D57" s="12" t="s">
        <v>100</v>
      </c>
      <c r="E57" s="7" t="s">
        <v>12</v>
      </c>
      <c r="F57" s="12">
        <v>2200000</v>
      </c>
      <c r="G57" s="7" t="s">
        <v>14</v>
      </c>
      <c r="H57" s="133"/>
      <c r="I57" s="15"/>
      <c r="J57" s="15"/>
      <c r="K57" s="15"/>
      <c r="L57" s="15"/>
      <c r="M57" s="15"/>
      <c r="N57" s="15"/>
      <c r="O57" s="15"/>
      <c r="P57" s="15">
        <v>611749.61</v>
      </c>
      <c r="Q57" s="15"/>
      <c r="R57" s="53">
        <f t="shared" si="9"/>
        <v>611749.61</v>
      </c>
    </row>
    <row r="58" spans="1:21" ht="45.75" customHeight="1">
      <c r="A58" s="50">
        <v>6</v>
      </c>
      <c r="B58" s="11" t="s">
        <v>101</v>
      </c>
      <c r="C58" s="7" t="s">
        <v>133</v>
      </c>
      <c r="D58" s="31"/>
      <c r="E58" s="7" t="s">
        <v>12</v>
      </c>
      <c r="F58" s="31">
        <v>400000</v>
      </c>
      <c r="G58" s="18" t="s">
        <v>14</v>
      </c>
      <c r="H58" s="133"/>
      <c r="I58" s="106"/>
      <c r="J58" s="106"/>
      <c r="K58" s="32">
        <v>105389.95</v>
      </c>
      <c r="L58" s="106"/>
      <c r="M58" s="106"/>
      <c r="N58" s="106"/>
      <c r="O58" s="106"/>
      <c r="P58" s="106"/>
      <c r="Q58" s="106"/>
      <c r="R58" s="107">
        <f t="shared" si="9"/>
        <v>105389.95</v>
      </c>
    </row>
    <row r="59" spans="1:21" ht="61.5" customHeight="1">
      <c r="A59" s="50">
        <v>7</v>
      </c>
      <c r="B59" s="11" t="s">
        <v>102</v>
      </c>
      <c r="C59" s="7" t="s">
        <v>103</v>
      </c>
      <c r="D59" s="12"/>
      <c r="E59" s="7" t="s">
        <v>12</v>
      </c>
      <c r="F59" s="12">
        <v>200000</v>
      </c>
      <c r="G59" s="7" t="s">
        <v>14</v>
      </c>
      <c r="H59" s="133"/>
      <c r="I59" s="15"/>
      <c r="J59" s="15"/>
      <c r="K59" s="15">
        <v>24834.71</v>
      </c>
      <c r="L59" s="15"/>
      <c r="M59" s="15"/>
      <c r="N59" s="15"/>
      <c r="O59" s="15"/>
      <c r="P59" s="15"/>
      <c r="Q59" s="15"/>
      <c r="R59" s="53">
        <f t="shared" si="9"/>
        <v>24834.71</v>
      </c>
    </row>
    <row r="60" spans="1:21" ht="54.75" customHeight="1">
      <c r="A60" s="50">
        <v>8</v>
      </c>
      <c r="B60" s="11" t="s">
        <v>104</v>
      </c>
      <c r="C60" s="7" t="s">
        <v>105</v>
      </c>
      <c r="D60" s="12"/>
      <c r="E60" s="7" t="s">
        <v>12</v>
      </c>
      <c r="F60" s="12">
        <v>74400</v>
      </c>
      <c r="G60" s="7" t="s">
        <v>14</v>
      </c>
      <c r="H60" s="127"/>
      <c r="I60" s="15"/>
      <c r="J60" s="15"/>
      <c r="K60" s="15">
        <v>2760.31</v>
      </c>
      <c r="L60" s="15"/>
      <c r="M60" s="15"/>
      <c r="N60" s="15"/>
      <c r="O60" s="15"/>
      <c r="P60" s="15"/>
      <c r="Q60" s="15"/>
      <c r="R60" s="53">
        <f t="shared" si="9"/>
        <v>2760.31</v>
      </c>
    </row>
    <row r="61" spans="1:21" ht="76.900000000000006" customHeight="1">
      <c r="A61" s="50">
        <v>9</v>
      </c>
      <c r="B61" s="11" t="s">
        <v>106</v>
      </c>
      <c r="C61" s="7" t="s">
        <v>107</v>
      </c>
      <c r="D61" s="12"/>
      <c r="E61" s="7" t="s">
        <v>12</v>
      </c>
      <c r="F61" s="3">
        <v>255000</v>
      </c>
      <c r="G61" s="7" t="s">
        <v>14</v>
      </c>
      <c r="H61" s="127"/>
      <c r="I61" s="15"/>
      <c r="J61" s="15"/>
      <c r="K61" s="6">
        <v>198109.52</v>
      </c>
      <c r="L61" s="15"/>
      <c r="M61" s="15"/>
      <c r="N61" s="15"/>
      <c r="O61" s="15"/>
      <c r="P61" s="15"/>
      <c r="Q61" s="15"/>
      <c r="R61" s="53">
        <f t="shared" si="9"/>
        <v>198109.52</v>
      </c>
    </row>
    <row r="62" spans="1:21" ht="48.75" customHeight="1">
      <c r="A62" s="219">
        <v>10</v>
      </c>
      <c r="B62" s="55" t="s">
        <v>59</v>
      </c>
      <c r="C62" s="108" t="s">
        <v>108</v>
      </c>
      <c r="D62" s="57" t="s">
        <v>58</v>
      </c>
      <c r="E62" s="56" t="s">
        <v>12</v>
      </c>
      <c r="F62" s="57">
        <v>222776.45</v>
      </c>
      <c r="G62" s="7" t="s">
        <v>14</v>
      </c>
      <c r="H62" s="138"/>
      <c r="I62" s="55"/>
      <c r="J62" s="55"/>
      <c r="K62" s="58">
        <v>71759.09</v>
      </c>
      <c r="L62" s="55"/>
      <c r="M62" s="55"/>
      <c r="N62" s="55"/>
      <c r="O62" s="55"/>
      <c r="P62" s="59">
        <v>0</v>
      </c>
      <c r="Q62" s="60"/>
      <c r="R62" s="53">
        <f t="shared" ref="R62:R67" si="10">SUM(I62:Q62)</f>
        <v>71759.09</v>
      </c>
    </row>
    <row r="63" spans="1:21" s="80" customFormat="1" ht="19.5" customHeight="1">
      <c r="A63" s="220"/>
      <c r="B63" s="61" t="s">
        <v>136</v>
      </c>
      <c r="C63" s="62" t="s">
        <v>135</v>
      </c>
      <c r="D63" s="109"/>
      <c r="E63" s="62"/>
      <c r="F63" s="63"/>
      <c r="G63" s="62"/>
      <c r="H63" s="139"/>
      <c r="I63" s="61"/>
      <c r="J63" s="61"/>
      <c r="K63" s="110">
        <v>24665.77</v>
      </c>
      <c r="L63" s="61"/>
      <c r="M63" s="61"/>
      <c r="N63" s="61"/>
      <c r="O63" s="61"/>
      <c r="P63" s="109"/>
      <c r="Q63" s="64"/>
      <c r="R63" s="53">
        <f t="shared" si="10"/>
        <v>24665.77</v>
      </c>
    </row>
    <row r="64" spans="1:21" ht="59.25" customHeight="1">
      <c r="A64" s="50">
        <v>11</v>
      </c>
      <c r="B64" s="11" t="s">
        <v>113</v>
      </c>
      <c r="C64" s="7" t="s">
        <v>112</v>
      </c>
      <c r="D64" s="12"/>
      <c r="E64" s="7" t="s">
        <v>12</v>
      </c>
      <c r="F64" s="3">
        <v>74400</v>
      </c>
      <c r="G64" s="7" t="s">
        <v>14</v>
      </c>
      <c r="H64" s="127"/>
      <c r="I64" s="15"/>
      <c r="J64" s="15"/>
      <c r="K64" s="58">
        <v>45190.2</v>
      </c>
      <c r="L64" s="15"/>
      <c r="M64" s="15"/>
      <c r="N64" s="15"/>
      <c r="O64" s="15"/>
      <c r="P64" s="15"/>
      <c r="Q64" s="15"/>
      <c r="R64" s="53">
        <f t="shared" si="10"/>
        <v>45190.2</v>
      </c>
    </row>
    <row r="65" spans="1:18" ht="38.25" customHeight="1">
      <c r="A65" s="50">
        <v>12</v>
      </c>
      <c r="B65" s="11" t="s">
        <v>43</v>
      </c>
      <c r="C65" s="7" t="s">
        <v>114</v>
      </c>
      <c r="D65" s="12"/>
      <c r="E65" s="7" t="s">
        <v>12</v>
      </c>
      <c r="F65" s="3">
        <v>74400</v>
      </c>
      <c r="G65" s="7" t="s">
        <v>14</v>
      </c>
      <c r="H65" s="127"/>
      <c r="I65" s="15"/>
      <c r="J65" s="15"/>
      <c r="K65" s="6">
        <v>74400</v>
      </c>
      <c r="L65" s="15"/>
      <c r="M65" s="15"/>
      <c r="N65" s="15"/>
      <c r="O65" s="15"/>
      <c r="P65" s="15"/>
      <c r="Q65" s="15"/>
      <c r="R65" s="53">
        <f t="shared" si="10"/>
        <v>74400</v>
      </c>
    </row>
    <row r="66" spans="1:18" s="80" customFormat="1" ht="45" customHeight="1">
      <c r="A66" s="49">
        <v>13</v>
      </c>
      <c r="B66" s="2" t="s">
        <v>109</v>
      </c>
      <c r="C66" s="1" t="s">
        <v>110</v>
      </c>
      <c r="D66" s="3"/>
      <c r="E66" s="1" t="s">
        <v>12</v>
      </c>
      <c r="F66" s="8">
        <v>40000</v>
      </c>
      <c r="G66" s="1" t="s">
        <v>14</v>
      </c>
      <c r="H66" s="129"/>
      <c r="I66" s="15"/>
      <c r="J66" s="15"/>
      <c r="K66" s="6">
        <v>40000</v>
      </c>
      <c r="L66" s="15"/>
      <c r="M66" s="15"/>
      <c r="N66" s="15"/>
      <c r="O66" s="15"/>
      <c r="P66" s="15"/>
      <c r="Q66" s="15"/>
      <c r="R66" s="53">
        <f t="shared" si="10"/>
        <v>40000</v>
      </c>
    </row>
    <row r="67" spans="1:18" s="80" customFormat="1" ht="123" customHeight="1">
      <c r="A67" s="77">
        <v>14</v>
      </c>
      <c r="B67" s="27" t="s">
        <v>182</v>
      </c>
      <c r="C67" s="174" t="s">
        <v>183</v>
      </c>
      <c r="D67" s="25"/>
      <c r="E67" s="26" t="s">
        <v>12</v>
      </c>
      <c r="F67" s="76">
        <v>24800</v>
      </c>
      <c r="G67" s="26" t="s">
        <v>73</v>
      </c>
      <c r="H67" s="140"/>
      <c r="I67" s="97">
        <v>0</v>
      </c>
      <c r="J67" s="97"/>
      <c r="K67" s="82"/>
      <c r="L67" s="97"/>
      <c r="M67" s="97"/>
      <c r="N67" s="97"/>
      <c r="O67" s="97"/>
      <c r="P67" s="97"/>
      <c r="Q67" s="97"/>
      <c r="R67" s="53">
        <f t="shared" si="10"/>
        <v>0</v>
      </c>
    </row>
    <row r="68" spans="1:18" s="80" customFormat="1">
      <c r="A68" s="216"/>
      <c r="B68" s="217"/>
      <c r="C68" s="149" t="s">
        <v>132</v>
      </c>
      <c r="D68" s="151"/>
      <c r="E68" s="151"/>
      <c r="F68" s="151"/>
      <c r="G68" s="214"/>
      <c r="H68" s="215"/>
      <c r="I68" s="150">
        <f>SUM(I51:I67)</f>
        <v>47748.28</v>
      </c>
      <c r="J68" s="150">
        <f t="shared" ref="J68:Q68" si="11">SUM(J51:J67)</f>
        <v>0</v>
      </c>
      <c r="K68" s="150">
        <f t="shared" si="11"/>
        <v>652566.66999999993</v>
      </c>
      <c r="L68" s="150">
        <f t="shared" si="11"/>
        <v>50000</v>
      </c>
      <c r="M68" s="150">
        <f t="shared" si="11"/>
        <v>103845.99</v>
      </c>
      <c r="N68" s="150">
        <f t="shared" si="11"/>
        <v>0</v>
      </c>
      <c r="O68" s="150">
        <f t="shared" si="11"/>
        <v>0</v>
      </c>
      <c r="P68" s="150">
        <f t="shared" si="11"/>
        <v>1685334.3599999999</v>
      </c>
      <c r="Q68" s="150">
        <f t="shared" si="11"/>
        <v>0</v>
      </c>
      <c r="R68" s="152">
        <f>SUM(R51:R67)</f>
        <v>2539495.2999999998</v>
      </c>
    </row>
    <row r="69" spans="1:18" ht="15" customHeight="1">
      <c r="A69" s="175" t="s">
        <v>127</v>
      </c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  <c r="Q69" s="176"/>
      <c r="R69" s="177"/>
    </row>
    <row r="70" spans="1:18" s="80" customFormat="1" ht="33" customHeight="1">
      <c r="A70" s="47">
        <v>1</v>
      </c>
      <c r="B70" s="35" t="s">
        <v>39</v>
      </c>
      <c r="C70" s="22" t="s">
        <v>179</v>
      </c>
      <c r="D70" s="38"/>
      <c r="E70" s="22" t="s">
        <v>23</v>
      </c>
      <c r="F70" s="20">
        <v>0.01</v>
      </c>
      <c r="G70" s="38" t="s">
        <v>14</v>
      </c>
      <c r="H70" s="126"/>
      <c r="I70" s="40"/>
      <c r="J70" s="40"/>
      <c r="K70" s="40"/>
      <c r="L70" s="40"/>
      <c r="M70" s="40"/>
      <c r="N70" s="40"/>
      <c r="O70" s="40"/>
      <c r="P70" s="43">
        <v>0.01</v>
      </c>
      <c r="Q70" s="40"/>
      <c r="R70" s="81">
        <f>SUM(I70:Q70)</f>
        <v>0.01</v>
      </c>
    </row>
    <row r="71" spans="1:18" ht="67.150000000000006" customHeight="1">
      <c r="A71" s="49">
        <v>2</v>
      </c>
      <c r="B71" s="10" t="s">
        <v>18</v>
      </c>
      <c r="C71" s="5" t="s">
        <v>143</v>
      </c>
      <c r="D71" s="4" t="s">
        <v>53</v>
      </c>
      <c r="E71" s="7" t="s">
        <v>12</v>
      </c>
      <c r="F71" s="13">
        <v>761142.49</v>
      </c>
      <c r="G71" s="5" t="s">
        <v>14</v>
      </c>
      <c r="H71" s="129"/>
      <c r="I71" s="15"/>
      <c r="J71" s="15"/>
      <c r="K71" s="15"/>
      <c r="L71" s="15"/>
      <c r="M71" s="15"/>
      <c r="N71" s="15"/>
      <c r="O71" s="15"/>
      <c r="P71" s="15">
        <v>0.01</v>
      </c>
      <c r="Q71" s="15"/>
      <c r="R71" s="81">
        <f>SUM(I71:Q71)</f>
        <v>0.01</v>
      </c>
    </row>
    <row r="72" spans="1:18" ht="54" customHeight="1">
      <c r="A72" s="54" t="s">
        <v>124</v>
      </c>
      <c r="B72" s="17" t="s">
        <v>19</v>
      </c>
      <c r="C72" s="7" t="s">
        <v>76</v>
      </c>
      <c r="D72" s="4" t="s">
        <v>53</v>
      </c>
      <c r="E72" s="7" t="s">
        <v>12</v>
      </c>
      <c r="F72" s="4">
        <v>405000</v>
      </c>
      <c r="G72" s="7" t="s">
        <v>14</v>
      </c>
      <c r="H72" s="129"/>
      <c r="I72" s="15"/>
      <c r="J72" s="15"/>
      <c r="K72" s="15"/>
      <c r="L72" s="15"/>
      <c r="M72" s="15"/>
      <c r="N72" s="15"/>
      <c r="O72" s="15"/>
      <c r="P72" s="19">
        <v>0.01</v>
      </c>
      <c r="Q72" s="15"/>
      <c r="R72" s="81">
        <f>SUM(I72:Q72)</f>
        <v>0.01</v>
      </c>
    </row>
    <row r="73" spans="1:18" ht="77.25" customHeight="1">
      <c r="A73" s="50">
        <v>4</v>
      </c>
      <c r="B73" s="27" t="s">
        <v>17</v>
      </c>
      <c r="C73" s="26" t="s">
        <v>142</v>
      </c>
      <c r="D73" s="28"/>
      <c r="E73" s="26" t="s">
        <v>12</v>
      </c>
      <c r="F73" s="25">
        <v>0.01</v>
      </c>
      <c r="G73" s="26" t="s">
        <v>14</v>
      </c>
      <c r="H73" s="141"/>
      <c r="I73" s="15"/>
      <c r="J73" s="15"/>
      <c r="K73" s="15"/>
      <c r="L73" s="15"/>
      <c r="M73" s="15"/>
      <c r="N73" s="15"/>
      <c r="O73" s="15"/>
      <c r="P73" s="15">
        <v>0.01</v>
      </c>
      <c r="Q73" s="15"/>
      <c r="R73" s="81">
        <f>SUM(I73:Q73)</f>
        <v>0.01</v>
      </c>
    </row>
    <row r="74" spans="1:18" ht="45" customHeight="1">
      <c r="A74" s="47">
        <v>5</v>
      </c>
      <c r="B74" s="27" t="s">
        <v>126</v>
      </c>
      <c r="C74" s="26" t="s">
        <v>155</v>
      </c>
      <c r="D74" s="28"/>
      <c r="E74" s="26" t="s">
        <v>156</v>
      </c>
      <c r="F74" s="25"/>
      <c r="G74" s="26" t="s">
        <v>14</v>
      </c>
      <c r="H74" s="142"/>
      <c r="I74" s="97"/>
      <c r="J74" s="97"/>
      <c r="K74" s="97"/>
      <c r="L74" s="97"/>
      <c r="M74" s="97"/>
      <c r="N74" s="97"/>
      <c r="O74" s="97"/>
      <c r="P74" s="97"/>
      <c r="Q74" s="97"/>
      <c r="R74" s="81">
        <f t="shared" ref="R74:R83" si="12">SUM(I74:Q74)</f>
        <v>0</v>
      </c>
    </row>
    <row r="75" spans="1:18" ht="45" customHeight="1">
      <c r="A75" s="49">
        <v>6</v>
      </c>
      <c r="B75" s="27" t="s">
        <v>126</v>
      </c>
      <c r="C75" s="26" t="s">
        <v>157</v>
      </c>
      <c r="D75" s="28"/>
      <c r="E75" s="26" t="s">
        <v>156</v>
      </c>
      <c r="F75" s="25"/>
      <c r="G75" s="26" t="s">
        <v>14</v>
      </c>
      <c r="H75" s="142"/>
      <c r="I75" s="97"/>
      <c r="J75" s="97"/>
      <c r="K75" s="97"/>
      <c r="L75" s="97"/>
      <c r="M75" s="97"/>
      <c r="N75" s="97"/>
      <c r="O75" s="97"/>
      <c r="P75" s="97"/>
      <c r="Q75" s="97"/>
      <c r="R75" s="81">
        <f t="shared" si="12"/>
        <v>0</v>
      </c>
    </row>
    <row r="76" spans="1:18" ht="45" customHeight="1">
      <c r="A76" s="54" t="s">
        <v>154</v>
      </c>
      <c r="B76" s="27" t="s">
        <v>126</v>
      </c>
      <c r="C76" s="26" t="s">
        <v>158</v>
      </c>
      <c r="D76" s="28"/>
      <c r="E76" s="26" t="s">
        <v>156</v>
      </c>
      <c r="F76" s="25"/>
      <c r="G76" s="26" t="s">
        <v>14</v>
      </c>
      <c r="H76" s="142"/>
      <c r="I76" s="97"/>
      <c r="J76" s="97"/>
      <c r="K76" s="97"/>
      <c r="L76" s="97"/>
      <c r="M76" s="97"/>
      <c r="N76" s="97"/>
      <c r="O76" s="97"/>
      <c r="P76" s="97"/>
      <c r="Q76" s="97"/>
      <c r="R76" s="81">
        <f t="shared" si="12"/>
        <v>0</v>
      </c>
    </row>
    <row r="77" spans="1:18" ht="61.5" customHeight="1">
      <c r="A77" s="50">
        <v>8</v>
      </c>
      <c r="B77" s="27" t="s">
        <v>126</v>
      </c>
      <c r="C77" s="26" t="s">
        <v>159</v>
      </c>
      <c r="D77" s="28"/>
      <c r="E77" s="26" t="s">
        <v>156</v>
      </c>
      <c r="F77" s="25"/>
      <c r="G77" s="26" t="s">
        <v>14</v>
      </c>
      <c r="H77" s="142"/>
      <c r="I77" s="97"/>
      <c r="J77" s="97"/>
      <c r="K77" s="97"/>
      <c r="L77" s="97"/>
      <c r="M77" s="97"/>
      <c r="N77" s="97"/>
      <c r="O77" s="97"/>
      <c r="P77" s="97"/>
      <c r="Q77" s="97"/>
      <c r="R77" s="81">
        <f t="shared" si="12"/>
        <v>0</v>
      </c>
    </row>
    <row r="78" spans="1:18" ht="40.5" customHeight="1">
      <c r="A78" s="70">
        <v>9</v>
      </c>
      <c r="B78" s="27" t="s">
        <v>126</v>
      </c>
      <c r="C78" s="26" t="s">
        <v>160</v>
      </c>
      <c r="D78" s="28"/>
      <c r="E78" s="26" t="s">
        <v>166</v>
      </c>
      <c r="F78" s="25"/>
      <c r="G78" s="26" t="s">
        <v>14</v>
      </c>
      <c r="H78" s="142"/>
      <c r="I78" s="97"/>
      <c r="J78" s="97"/>
      <c r="K78" s="97"/>
      <c r="L78" s="97"/>
      <c r="M78" s="97"/>
      <c r="N78" s="97"/>
      <c r="O78" s="97"/>
      <c r="P78" s="97"/>
      <c r="Q78" s="97"/>
      <c r="R78" s="81">
        <f t="shared" si="12"/>
        <v>0</v>
      </c>
    </row>
    <row r="79" spans="1:18" ht="54.75" customHeight="1">
      <c r="A79" s="70">
        <v>10</v>
      </c>
      <c r="B79" s="27" t="s">
        <v>126</v>
      </c>
      <c r="C79" s="26" t="s">
        <v>161</v>
      </c>
      <c r="D79" s="28"/>
      <c r="E79" s="26" t="s">
        <v>156</v>
      </c>
      <c r="F79" s="25"/>
      <c r="G79" s="26" t="s">
        <v>14</v>
      </c>
      <c r="H79" s="142"/>
      <c r="I79" s="97"/>
      <c r="J79" s="97"/>
      <c r="K79" s="97"/>
      <c r="L79" s="97"/>
      <c r="M79" s="97"/>
      <c r="N79" s="97"/>
      <c r="O79" s="97"/>
      <c r="P79" s="97"/>
      <c r="Q79" s="97"/>
      <c r="R79" s="81">
        <f t="shared" si="12"/>
        <v>0</v>
      </c>
    </row>
    <row r="80" spans="1:18" ht="40.5" customHeight="1">
      <c r="A80" s="70">
        <v>11</v>
      </c>
      <c r="B80" s="27" t="s">
        <v>126</v>
      </c>
      <c r="C80" s="26" t="s">
        <v>162</v>
      </c>
      <c r="D80" s="28"/>
      <c r="E80" s="26" t="s">
        <v>156</v>
      </c>
      <c r="F80" s="25"/>
      <c r="G80" s="26" t="s">
        <v>14</v>
      </c>
      <c r="H80" s="142"/>
      <c r="I80" s="97"/>
      <c r="J80" s="97"/>
      <c r="K80" s="97"/>
      <c r="L80" s="97"/>
      <c r="M80" s="97"/>
      <c r="N80" s="97"/>
      <c r="O80" s="97"/>
      <c r="P80" s="97"/>
      <c r="Q80" s="97"/>
      <c r="R80" s="81">
        <f t="shared" si="12"/>
        <v>0</v>
      </c>
    </row>
    <row r="81" spans="1:18" ht="40.5" customHeight="1">
      <c r="A81" s="70">
        <v>12</v>
      </c>
      <c r="B81" s="27" t="s">
        <v>126</v>
      </c>
      <c r="C81" s="26" t="s">
        <v>165</v>
      </c>
      <c r="D81" s="28"/>
      <c r="E81" s="26" t="s">
        <v>156</v>
      </c>
      <c r="F81" s="25"/>
      <c r="G81" s="26" t="s">
        <v>14</v>
      </c>
      <c r="H81" s="142"/>
      <c r="I81" s="97"/>
      <c r="J81" s="97"/>
      <c r="K81" s="97"/>
      <c r="L81" s="97"/>
      <c r="M81" s="97"/>
      <c r="N81" s="97"/>
      <c r="O81" s="97"/>
      <c r="P81" s="97"/>
      <c r="Q81" s="97"/>
      <c r="R81" s="81">
        <f t="shared" si="12"/>
        <v>0</v>
      </c>
    </row>
    <row r="82" spans="1:18" ht="33" customHeight="1">
      <c r="A82" s="70">
        <v>13</v>
      </c>
      <c r="B82" s="27" t="s">
        <v>126</v>
      </c>
      <c r="C82" s="26" t="s">
        <v>163</v>
      </c>
      <c r="D82" s="28"/>
      <c r="E82" s="26" t="s">
        <v>167</v>
      </c>
      <c r="F82" s="25"/>
      <c r="G82" s="26" t="s">
        <v>14</v>
      </c>
      <c r="H82" s="142"/>
      <c r="I82" s="97"/>
      <c r="J82" s="97"/>
      <c r="K82" s="97"/>
      <c r="L82" s="97"/>
      <c r="M82" s="97"/>
      <c r="N82" s="97"/>
      <c r="O82" s="97"/>
      <c r="P82" s="97"/>
      <c r="Q82" s="97"/>
      <c r="R82" s="81">
        <f t="shared" si="12"/>
        <v>0</v>
      </c>
    </row>
    <row r="83" spans="1:18" ht="39.75" customHeight="1">
      <c r="A83" s="70">
        <v>14</v>
      </c>
      <c r="B83" s="27" t="s">
        <v>126</v>
      </c>
      <c r="C83" s="26" t="s">
        <v>164</v>
      </c>
      <c r="D83" s="28"/>
      <c r="E83" s="26" t="s">
        <v>168</v>
      </c>
      <c r="F83" s="25"/>
      <c r="G83" s="26"/>
      <c r="H83" s="142"/>
      <c r="I83" s="97"/>
      <c r="J83" s="97"/>
      <c r="K83" s="97"/>
      <c r="L83" s="97"/>
      <c r="M83" s="97"/>
      <c r="N83" s="97"/>
      <c r="O83" s="97"/>
      <c r="P83" s="97"/>
      <c r="Q83" s="97"/>
      <c r="R83" s="81">
        <f t="shared" si="12"/>
        <v>0</v>
      </c>
    </row>
    <row r="84" spans="1:18" ht="16.5" customHeight="1">
      <c r="A84" s="186"/>
      <c r="B84" s="187"/>
      <c r="C84" s="86" t="s">
        <v>131</v>
      </c>
      <c r="D84" s="78"/>
      <c r="E84" s="78"/>
      <c r="F84" s="78"/>
      <c r="G84" s="188"/>
      <c r="H84" s="189"/>
      <c r="I84" s="87">
        <f>SUM(I71:I83)</f>
        <v>0</v>
      </c>
      <c r="J84" s="87">
        <f t="shared" ref="J84:R84" si="13">SUM(J71:J83)</f>
        <v>0</v>
      </c>
      <c r="K84" s="87">
        <f t="shared" si="13"/>
        <v>0</v>
      </c>
      <c r="L84" s="87">
        <f t="shared" si="13"/>
        <v>0</v>
      </c>
      <c r="M84" s="87">
        <f t="shared" si="13"/>
        <v>0</v>
      </c>
      <c r="N84" s="87">
        <f t="shared" si="13"/>
        <v>0</v>
      </c>
      <c r="O84" s="87">
        <f t="shared" si="13"/>
        <v>0</v>
      </c>
      <c r="P84" s="87">
        <f t="shared" si="13"/>
        <v>0.03</v>
      </c>
      <c r="Q84" s="87">
        <f t="shared" si="13"/>
        <v>0</v>
      </c>
      <c r="R84" s="88">
        <f t="shared" si="13"/>
        <v>0.03</v>
      </c>
    </row>
    <row r="85" spans="1:18" ht="15.75" thickBot="1">
      <c r="A85" s="112"/>
      <c r="B85" s="113"/>
      <c r="C85" s="115" t="s">
        <v>178</v>
      </c>
      <c r="D85" s="114"/>
      <c r="E85" s="114"/>
      <c r="F85" s="116"/>
      <c r="G85" s="114"/>
      <c r="H85" s="114"/>
      <c r="I85" s="117">
        <f>SUM(I84,I68,I49)</f>
        <v>47748.28</v>
      </c>
      <c r="J85" s="117">
        <f t="shared" ref="J85:R85" si="14">SUM(J84,J68,J49)</f>
        <v>50000</v>
      </c>
      <c r="K85" s="117">
        <f t="shared" si="14"/>
        <v>1121966.67</v>
      </c>
      <c r="L85" s="117">
        <f t="shared" si="14"/>
        <v>240400</v>
      </c>
      <c r="M85" s="117">
        <f t="shared" si="14"/>
        <v>103846</v>
      </c>
      <c r="N85" s="117">
        <f t="shared" si="14"/>
        <v>0.03</v>
      </c>
      <c r="O85" s="117">
        <f t="shared" si="14"/>
        <v>0</v>
      </c>
      <c r="P85" s="117">
        <f t="shared" si="14"/>
        <v>2172034.4899999998</v>
      </c>
      <c r="Q85" s="117">
        <f t="shared" si="14"/>
        <v>30000</v>
      </c>
      <c r="R85" s="118">
        <f t="shared" si="14"/>
        <v>3765995.4699999997</v>
      </c>
    </row>
  </sheetData>
  <sheetProtection selectLockedCells="1" selectUnlockedCells="1"/>
  <autoFilter ref="A3:R72"/>
  <mergeCells count="36">
    <mergeCell ref="A1:R1"/>
    <mergeCell ref="G13:H13"/>
    <mergeCell ref="A44:R44"/>
    <mergeCell ref="A33:B33"/>
    <mergeCell ref="A2:R2"/>
    <mergeCell ref="A19:B19"/>
    <mergeCell ref="G19:H19"/>
    <mergeCell ref="A14:R14"/>
    <mergeCell ref="A13:B13"/>
    <mergeCell ref="A4:R4"/>
    <mergeCell ref="A84:B84"/>
    <mergeCell ref="G84:H84"/>
    <mergeCell ref="A48:B48"/>
    <mergeCell ref="A43:B43"/>
    <mergeCell ref="G43:H43"/>
    <mergeCell ref="G48:H48"/>
    <mergeCell ref="A69:R69"/>
    <mergeCell ref="O51:O52"/>
    <mergeCell ref="Q51:Q52"/>
    <mergeCell ref="F51:F52"/>
    <mergeCell ref="J51:J52"/>
    <mergeCell ref="G68:H68"/>
    <mergeCell ref="A68:B68"/>
    <mergeCell ref="M51:M52"/>
    <mergeCell ref="A55:A56"/>
    <mergeCell ref="A62:A63"/>
    <mergeCell ref="A20:R20"/>
    <mergeCell ref="N51:N52"/>
    <mergeCell ref="A51:A52"/>
    <mergeCell ref="G51:G52"/>
    <mergeCell ref="K51:K52"/>
    <mergeCell ref="A50:R50"/>
    <mergeCell ref="C51:C52"/>
    <mergeCell ref="B51:B52"/>
    <mergeCell ref="E51:E52"/>
    <mergeCell ref="A34:R34"/>
  </mergeCells>
  <phoneticPr fontId="0" type="noConversion"/>
  <printOptions horizontalCentered="1"/>
  <pageMargins left="0.78740157480314965" right="0.19685039370078741" top="0.39370078740157483" bottom="0.39370078740157483" header="0" footer="0"/>
  <pageSetup paperSize="8" scale="75" firstPageNumber="0" fitToWidth="0" fitToHeight="0" orientation="landscape" r:id="rId1"/>
  <headerFooter alignWithMargins="0">
    <oddFooter>Σελίδα &amp;P από &amp;N</oddFooter>
  </headerFooter>
  <rowBreaks count="4" manualBreakCount="4">
    <brk id="19" max="18" man="1"/>
    <brk id="33" max="17" man="1"/>
    <brk id="49" max="17" man="1"/>
    <brk id="68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ΤΕΧΝΙΚΟ ΠΡΟΓΡΑΜΜΑ 2025</vt:lpstr>
      <vt:lpstr>'ΤΕΧΝΙΚΟ ΠΡΟΓΡΑΜΜΑ 2025'!Print_Area</vt:lpstr>
      <vt:lpstr>'ΤΕΧΝΙΚΟ ΠΡΟΓΡΑΜΜΑ 2025'!Print_Titles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Kokkosis</dc:creator>
  <cp:lastModifiedBy>User</cp:lastModifiedBy>
  <cp:lastPrinted>2024-12-13T12:19:58Z</cp:lastPrinted>
  <dcterms:created xsi:type="dcterms:W3CDTF">2017-10-26T04:39:11Z</dcterms:created>
  <dcterms:modified xsi:type="dcterms:W3CDTF">2024-12-16T09:30:34Z</dcterms:modified>
</cp:coreProperties>
</file>